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barba\Downloads\"/>
    </mc:Choice>
  </mc:AlternateContent>
  <xr:revisionPtr revIDLastSave="0" documentId="8_{38C0C36C-D85D-4ACA-8966-7E839EFD21A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enu" sheetId="1" r:id="rId1"/>
    <sheet name="de-para" sheetId="3" state="hidden" r:id="rId2"/>
    <sheet name="Instruções" sheetId="2" r:id="rId3"/>
    <sheet name="Lançamentos" sheetId="4" r:id="rId4"/>
    <sheet name="DFC - Diário e Mensal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7" i="1" l="1"/>
  <c r="AH3" i="5"/>
  <c r="AH4" i="5"/>
  <c r="C3" i="5"/>
  <c r="D3" i="5" s="1"/>
  <c r="D24" i="5" s="1"/>
  <c r="B1" i="5"/>
  <c r="H144" i="4"/>
  <c r="G144" i="4"/>
  <c r="F144" i="4"/>
  <c r="E144" i="4"/>
  <c r="D144" i="4"/>
  <c r="C144" i="4"/>
  <c r="H143" i="4"/>
  <c r="G143" i="4"/>
  <c r="F143" i="4"/>
  <c r="E143" i="4"/>
  <c r="D143" i="4"/>
  <c r="C143" i="4"/>
  <c r="H142" i="4"/>
  <c r="G142" i="4"/>
  <c r="F142" i="4"/>
  <c r="E142" i="4"/>
  <c r="D142" i="4"/>
  <c r="C142" i="4"/>
  <c r="H141" i="4"/>
  <c r="G141" i="4"/>
  <c r="F141" i="4"/>
  <c r="E141" i="4"/>
  <c r="D141" i="4"/>
  <c r="C141" i="4"/>
  <c r="H140" i="4"/>
  <c r="G140" i="4"/>
  <c r="F140" i="4"/>
  <c r="E140" i="4"/>
  <c r="D140" i="4"/>
  <c r="C140" i="4"/>
  <c r="H139" i="4"/>
  <c r="G139" i="4"/>
  <c r="F139" i="4"/>
  <c r="E139" i="4"/>
  <c r="D139" i="4"/>
  <c r="C139" i="4"/>
  <c r="H138" i="4"/>
  <c r="G138" i="4"/>
  <c r="F138" i="4"/>
  <c r="E138" i="4"/>
  <c r="D138" i="4"/>
  <c r="C138" i="4"/>
  <c r="H137" i="4"/>
  <c r="G137" i="4"/>
  <c r="F137" i="4"/>
  <c r="E137" i="4"/>
  <c r="D137" i="4"/>
  <c r="C137" i="4"/>
  <c r="H136" i="4"/>
  <c r="G136" i="4"/>
  <c r="F136" i="4"/>
  <c r="E136" i="4"/>
  <c r="D136" i="4"/>
  <c r="C136" i="4"/>
  <c r="H135" i="4"/>
  <c r="G135" i="4"/>
  <c r="F135" i="4"/>
  <c r="E135" i="4"/>
  <c r="D135" i="4"/>
  <c r="C135" i="4"/>
  <c r="H134" i="4"/>
  <c r="G134" i="4"/>
  <c r="F134" i="4"/>
  <c r="E134" i="4"/>
  <c r="D134" i="4"/>
  <c r="C134" i="4"/>
  <c r="H133" i="4"/>
  <c r="G133" i="4"/>
  <c r="F133" i="4"/>
  <c r="E133" i="4"/>
  <c r="D133" i="4"/>
  <c r="C133" i="4"/>
  <c r="H132" i="4"/>
  <c r="G132" i="4"/>
  <c r="F132" i="4"/>
  <c r="E132" i="4"/>
  <c r="D132" i="4"/>
  <c r="C132" i="4"/>
  <c r="H131" i="4"/>
  <c r="G131" i="4"/>
  <c r="F131" i="4"/>
  <c r="E131" i="4"/>
  <c r="D131" i="4"/>
  <c r="C131" i="4"/>
  <c r="H130" i="4"/>
  <c r="G130" i="4"/>
  <c r="F130" i="4"/>
  <c r="E130" i="4"/>
  <c r="D130" i="4"/>
  <c r="C130" i="4"/>
  <c r="H129" i="4"/>
  <c r="G129" i="4"/>
  <c r="F129" i="4"/>
  <c r="E129" i="4"/>
  <c r="D129" i="4"/>
  <c r="C129" i="4"/>
  <c r="H128" i="4"/>
  <c r="G128" i="4"/>
  <c r="F128" i="4"/>
  <c r="E128" i="4"/>
  <c r="D128" i="4"/>
  <c r="C128" i="4"/>
  <c r="H127" i="4"/>
  <c r="G127" i="4"/>
  <c r="F127" i="4"/>
  <c r="E127" i="4"/>
  <c r="D127" i="4"/>
  <c r="C127" i="4"/>
  <c r="H126" i="4"/>
  <c r="G126" i="4"/>
  <c r="F126" i="4"/>
  <c r="E126" i="4"/>
  <c r="D126" i="4"/>
  <c r="C126" i="4"/>
  <c r="H125" i="4"/>
  <c r="G125" i="4"/>
  <c r="F125" i="4"/>
  <c r="E125" i="4"/>
  <c r="D125" i="4"/>
  <c r="C125" i="4"/>
  <c r="H124" i="4"/>
  <c r="G124" i="4"/>
  <c r="F124" i="4"/>
  <c r="E124" i="4"/>
  <c r="D124" i="4"/>
  <c r="C124" i="4"/>
  <c r="H123" i="4"/>
  <c r="G123" i="4"/>
  <c r="F123" i="4"/>
  <c r="E123" i="4"/>
  <c r="D123" i="4"/>
  <c r="C123" i="4"/>
  <c r="H122" i="4"/>
  <c r="G122" i="4"/>
  <c r="F122" i="4"/>
  <c r="E122" i="4"/>
  <c r="D122" i="4"/>
  <c r="C122" i="4"/>
  <c r="H121" i="4"/>
  <c r="G121" i="4"/>
  <c r="F121" i="4"/>
  <c r="E121" i="4"/>
  <c r="D121" i="4"/>
  <c r="C121" i="4"/>
  <c r="H120" i="4"/>
  <c r="G120" i="4"/>
  <c r="F120" i="4"/>
  <c r="E120" i="4"/>
  <c r="D120" i="4"/>
  <c r="C120" i="4"/>
  <c r="H119" i="4"/>
  <c r="G119" i="4"/>
  <c r="F119" i="4"/>
  <c r="E119" i="4"/>
  <c r="D119" i="4"/>
  <c r="C119" i="4"/>
  <c r="H118" i="4"/>
  <c r="G118" i="4"/>
  <c r="F118" i="4"/>
  <c r="E118" i="4"/>
  <c r="D118" i="4"/>
  <c r="C118" i="4"/>
  <c r="H117" i="4"/>
  <c r="G117" i="4"/>
  <c r="F117" i="4"/>
  <c r="E117" i="4"/>
  <c r="D117" i="4"/>
  <c r="C117" i="4"/>
  <c r="H116" i="4"/>
  <c r="G116" i="4"/>
  <c r="F116" i="4"/>
  <c r="E116" i="4"/>
  <c r="D116" i="4"/>
  <c r="C116" i="4"/>
  <c r="H115" i="4"/>
  <c r="G115" i="4"/>
  <c r="F115" i="4"/>
  <c r="E115" i="4"/>
  <c r="D115" i="4"/>
  <c r="C115" i="4"/>
  <c r="H114" i="4"/>
  <c r="G114" i="4"/>
  <c r="F114" i="4"/>
  <c r="E114" i="4"/>
  <c r="D114" i="4"/>
  <c r="C114" i="4"/>
  <c r="H113" i="4"/>
  <c r="G113" i="4"/>
  <c r="F113" i="4"/>
  <c r="E113" i="4"/>
  <c r="D113" i="4"/>
  <c r="C113" i="4"/>
  <c r="H112" i="4"/>
  <c r="G112" i="4"/>
  <c r="F112" i="4"/>
  <c r="E112" i="4"/>
  <c r="D112" i="4"/>
  <c r="C112" i="4"/>
  <c r="H111" i="4"/>
  <c r="G111" i="4"/>
  <c r="F111" i="4"/>
  <c r="E111" i="4"/>
  <c r="D111" i="4"/>
  <c r="C111" i="4"/>
  <c r="H110" i="4"/>
  <c r="G110" i="4"/>
  <c r="F110" i="4"/>
  <c r="E110" i="4"/>
  <c r="D110" i="4"/>
  <c r="C110" i="4"/>
  <c r="H109" i="4"/>
  <c r="G109" i="4"/>
  <c r="F109" i="4"/>
  <c r="E109" i="4"/>
  <c r="D109" i="4"/>
  <c r="C109" i="4"/>
  <c r="H108" i="4"/>
  <c r="G108" i="4"/>
  <c r="F108" i="4"/>
  <c r="E108" i="4"/>
  <c r="D108" i="4"/>
  <c r="C108" i="4"/>
  <c r="H107" i="4"/>
  <c r="G107" i="4"/>
  <c r="F107" i="4"/>
  <c r="E107" i="4"/>
  <c r="D107" i="4"/>
  <c r="C107" i="4"/>
  <c r="H106" i="4"/>
  <c r="G106" i="4"/>
  <c r="F106" i="4"/>
  <c r="E106" i="4"/>
  <c r="D106" i="4"/>
  <c r="C106" i="4"/>
  <c r="H105" i="4"/>
  <c r="G105" i="4"/>
  <c r="F105" i="4"/>
  <c r="E105" i="4"/>
  <c r="D105" i="4"/>
  <c r="C105" i="4"/>
  <c r="H104" i="4"/>
  <c r="G104" i="4"/>
  <c r="F104" i="4"/>
  <c r="E104" i="4"/>
  <c r="D104" i="4"/>
  <c r="C104" i="4"/>
  <c r="H103" i="4"/>
  <c r="G103" i="4"/>
  <c r="F103" i="4"/>
  <c r="E103" i="4"/>
  <c r="D103" i="4"/>
  <c r="C103" i="4"/>
  <c r="H102" i="4"/>
  <c r="G102" i="4"/>
  <c r="F102" i="4"/>
  <c r="E102" i="4"/>
  <c r="D102" i="4"/>
  <c r="C102" i="4"/>
  <c r="H101" i="4"/>
  <c r="G101" i="4"/>
  <c r="F101" i="4"/>
  <c r="E101" i="4"/>
  <c r="D101" i="4"/>
  <c r="C101" i="4"/>
  <c r="H100" i="4"/>
  <c r="G100" i="4"/>
  <c r="F100" i="4"/>
  <c r="E100" i="4"/>
  <c r="D100" i="4"/>
  <c r="C100" i="4"/>
  <c r="H99" i="4"/>
  <c r="G99" i="4"/>
  <c r="F99" i="4"/>
  <c r="E99" i="4"/>
  <c r="D99" i="4"/>
  <c r="C99" i="4"/>
  <c r="H98" i="4"/>
  <c r="G98" i="4"/>
  <c r="F98" i="4"/>
  <c r="E98" i="4"/>
  <c r="D98" i="4"/>
  <c r="C98" i="4"/>
  <c r="H97" i="4"/>
  <c r="G97" i="4"/>
  <c r="F97" i="4"/>
  <c r="E97" i="4"/>
  <c r="D97" i="4"/>
  <c r="C97" i="4"/>
  <c r="H96" i="4"/>
  <c r="G96" i="4"/>
  <c r="F96" i="4"/>
  <c r="E96" i="4"/>
  <c r="D96" i="4"/>
  <c r="C96" i="4"/>
  <c r="H95" i="4"/>
  <c r="G95" i="4"/>
  <c r="F95" i="4"/>
  <c r="E95" i="4"/>
  <c r="D95" i="4"/>
  <c r="C95" i="4"/>
  <c r="H94" i="4"/>
  <c r="G94" i="4"/>
  <c r="F94" i="4"/>
  <c r="E94" i="4"/>
  <c r="D94" i="4"/>
  <c r="C94" i="4"/>
  <c r="H93" i="4"/>
  <c r="G93" i="4"/>
  <c r="F93" i="4"/>
  <c r="E93" i="4"/>
  <c r="D93" i="4"/>
  <c r="C93" i="4"/>
  <c r="H92" i="4"/>
  <c r="G92" i="4"/>
  <c r="F92" i="4"/>
  <c r="E92" i="4"/>
  <c r="D92" i="4"/>
  <c r="C92" i="4"/>
  <c r="H91" i="4"/>
  <c r="G91" i="4"/>
  <c r="F91" i="4"/>
  <c r="E91" i="4"/>
  <c r="D91" i="4"/>
  <c r="C91" i="4"/>
  <c r="H90" i="4"/>
  <c r="G90" i="4"/>
  <c r="F90" i="4"/>
  <c r="E90" i="4"/>
  <c r="D90" i="4"/>
  <c r="C90" i="4"/>
  <c r="H89" i="4"/>
  <c r="G89" i="4"/>
  <c r="F89" i="4"/>
  <c r="E89" i="4"/>
  <c r="D89" i="4"/>
  <c r="C89" i="4"/>
  <c r="H88" i="4"/>
  <c r="G88" i="4"/>
  <c r="F88" i="4"/>
  <c r="E88" i="4"/>
  <c r="D88" i="4"/>
  <c r="C88" i="4"/>
  <c r="H87" i="4"/>
  <c r="G87" i="4"/>
  <c r="F87" i="4"/>
  <c r="E87" i="4"/>
  <c r="D87" i="4"/>
  <c r="C87" i="4"/>
  <c r="H86" i="4"/>
  <c r="G86" i="4"/>
  <c r="F86" i="4"/>
  <c r="E86" i="4"/>
  <c r="D86" i="4"/>
  <c r="C86" i="4"/>
  <c r="H85" i="4"/>
  <c r="G85" i="4"/>
  <c r="F85" i="4"/>
  <c r="E85" i="4"/>
  <c r="D85" i="4"/>
  <c r="C85" i="4"/>
  <c r="H84" i="4"/>
  <c r="G84" i="4"/>
  <c r="F84" i="4"/>
  <c r="E84" i="4"/>
  <c r="D84" i="4"/>
  <c r="C84" i="4"/>
  <c r="H83" i="4"/>
  <c r="G83" i="4"/>
  <c r="F83" i="4"/>
  <c r="E83" i="4"/>
  <c r="D83" i="4"/>
  <c r="C83" i="4"/>
  <c r="H82" i="4"/>
  <c r="G82" i="4"/>
  <c r="F82" i="4"/>
  <c r="E82" i="4"/>
  <c r="D82" i="4"/>
  <c r="C82" i="4"/>
  <c r="H81" i="4"/>
  <c r="G81" i="4"/>
  <c r="F81" i="4"/>
  <c r="E81" i="4"/>
  <c r="D81" i="4"/>
  <c r="C81" i="4"/>
  <c r="H80" i="4"/>
  <c r="G80" i="4"/>
  <c r="F80" i="4"/>
  <c r="E80" i="4"/>
  <c r="D80" i="4"/>
  <c r="C80" i="4"/>
  <c r="H79" i="4"/>
  <c r="G79" i="4"/>
  <c r="F79" i="4"/>
  <c r="E79" i="4"/>
  <c r="D79" i="4"/>
  <c r="C79" i="4"/>
  <c r="H78" i="4"/>
  <c r="G78" i="4"/>
  <c r="F78" i="4"/>
  <c r="E78" i="4"/>
  <c r="D78" i="4"/>
  <c r="C78" i="4"/>
  <c r="H77" i="4"/>
  <c r="G77" i="4"/>
  <c r="F77" i="4"/>
  <c r="E77" i="4"/>
  <c r="D77" i="4"/>
  <c r="C77" i="4"/>
  <c r="H76" i="4"/>
  <c r="G76" i="4"/>
  <c r="F76" i="4"/>
  <c r="E76" i="4"/>
  <c r="D76" i="4"/>
  <c r="C76" i="4"/>
  <c r="H75" i="4"/>
  <c r="G75" i="4"/>
  <c r="F75" i="4"/>
  <c r="E75" i="4"/>
  <c r="D75" i="4"/>
  <c r="C75" i="4"/>
  <c r="H74" i="4"/>
  <c r="G74" i="4"/>
  <c r="F74" i="4"/>
  <c r="E74" i="4"/>
  <c r="D74" i="4"/>
  <c r="C74" i="4"/>
  <c r="H73" i="4"/>
  <c r="G73" i="4"/>
  <c r="F73" i="4"/>
  <c r="E73" i="4"/>
  <c r="D73" i="4"/>
  <c r="C73" i="4"/>
  <c r="H72" i="4"/>
  <c r="G72" i="4"/>
  <c r="F72" i="4"/>
  <c r="E72" i="4"/>
  <c r="D72" i="4"/>
  <c r="C72" i="4"/>
  <c r="H71" i="4"/>
  <c r="G71" i="4"/>
  <c r="F71" i="4"/>
  <c r="E71" i="4"/>
  <c r="D71" i="4"/>
  <c r="C71" i="4"/>
  <c r="H70" i="4"/>
  <c r="G70" i="4"/>
  <c r="F70" i="4"/>
  <c r="E70" i="4"/>
  <c r="D70" i="4"/>
  <c r="C70" i="4"/>
  <c r="H69" i="4"/>
  <c r="G69" i="4"/>
  <c r="F69" i="4"/>
  <c r="E69" i="4"/>
  <c r="D69" i="4"/>
  <c r="C69" i="4"/>
  <c r="H68" i="4"/>
  <c r="G68" i="4"/>
  <c r="F68" i="4"/>
  <c r="E68" i="4"/>
  <c r="D68" i="4"/>
  <c r="C68" i="4"/>
  <c r="H67" i="4"/>
  <c r="G67" i="4"/>
  <c r="F67" i="4"/>
  <c r="E67" i="4"/>
  <c r="D67" i="4"/>
  <c r="C67" i="4"/>
  <c r="H66" i="4"/>
  <c r="G66" i="4"/>
  <c r="F66" i="4"/>
  <c r="E66" i="4"/>
  <c r="D66" i="4"/>
  <c r="C66" i="4"/>
  <c r="H65" i="4"/>
  <c r="G65" i="4"/>
  <c r="F65" i="4"/>
  <c r="E65" i="4"/>
  <c r="D65" i="4"/>
  <c r="C65" i="4"/>
  <c r="H64" i="4"/>
  <c r="G64" i="4"/>
  <c r="F64" i="4"/>
  <c r="E64" i="4"/>
  <c r="D64" i="4"/>
  <c r="C64" i="4"/>
  <c r="H63" i="4"/>
  <c r="G63" i="4"/>
  <c r="F63" i="4"/>
  <c r="E63" i="4"/>
  <c r="D63" i="4"/>
  <c r="C63" i="4"/>
  <c r="H62" i="4"/>
  <c r="G62" i="4"/>
  <c r="F62" i="4"/>
  <c r="E62" i="4"/>
  <c r="D62" i="4"/>
  <c r="C62" i="4"/>
  <c r="H61" i="4"/>
  <c r="G61" i="4"/>
  <c r="F61" i="4"/>
  <c r="E61" i="4"/>
  <c r="D61" i="4"/>
  <c r="C61" i="4"/>
  <c r="H60" i="4"/>
  <c r="G60" i="4"/>
  <c r="F60" i="4"/>
  <c r="E60" i="4"/>
  <c r="D60" i="4"/>
  <c r="C60" i="4"/>
  <c r="H59" i="4"/>
  <c r="G59" i="4"/>
  <c r="F59" i="4"/>
  <c r="E59" i="4"/>
  <c r="D59" i="4"/>
  <c r="C59" i="4"/>
  <c r="H58" i="4"/>
  <c r="G58" i="4"/>
  <c r="F58" i="4"/>
  <c r="E58" i="4"/>
  <c r="D58" i="4"/>
  <c r="C58" i="4"/>
  <c r="H57" i="4"/>
  <c r="G57" i="4"/>
  <c r="F57" i="4"/>
  <c r="E57" i="4"/>
  <c r="D57" i="4"/>
  <c r="C57" i="4"/>
  <c r="H56" i="4"/>
  <c r="G56" i="4"/>
  <c r="F56" i="4"/>
  <c r="E56" i="4"/>
  <c r="D56" i="4"/>
  <c r="C56" i="4"/>
  <c r="H55" i="4"/>
  <c r="G55" i="4"/>
  <c r="F55" i="4"/>
  <c r="E55" i="4"/>
  <c r="D55" i="4"/>
  <c r="C55" i="4"/>
  <c r="H54" i="4"/>
  <c r="G54" i="4"/>
  <c r="F54" i="4"/>
  <c r="E54" i="4"/>
  <c r="D54" i="4"/>
  <c r="C54" i="4"/>
  <c r="H53" i="4"/>
  <c r="G53" i="4"/>
  <c r="F53" i="4"/>
  <c r="E53" i="4"/>
  <c r="D53" i="4"/>
  <c r="C53" i="4"/>
  <c r="H52" i="4"/>
  <c r="G52" i="4"/>
  <c r="F52" i="4"/>
  <c r="E52" i="4"/>
  <c r="D52" i="4"/>
  <c r="C52" i="4"/>
  <c r="H51" i="4"/>
  <c r="G51" i="4"/>
  <c r="F51" i="4"/>
  <c r="E51" i="4"/>
  <c r="D51" i="4"/>
  <c r="C51" i="4"/>
  <c r="H50" i="4"/>
  <c r="G50" i="4"/>
  <c r="F50" i="4"/>
  <c r="E50" i="4"/>
  <c r="D50" i="4"/>
  <c r="C50" i="4"/>
  <c r="H49" i="4"/>
  <c r="G49" i="4"/>
  <c r="F49" i="4"/>
  <c r="E49" i="4"/>
  <c r="D49" i="4"/>
  <c r="C49" i="4"/>
  <c r="H48" i="4"/>
  <c r="G48" i="4"/>
  <c r="F48" i="4"/>
  <c r="E48" i="4"/>
  <c r="D48" i="4"/>
  <c r="C48" i="4"/>
  <c r="H47" i="4"/>
  <c r="G47" i="4"/>
  <c r="F47" i="4"/>
  <c r="E47" i="4"/>
  <c r="D47" i="4"/>
  <c r="C47" i="4"/>
  <c r="H46" i="4"/>
  <c r="G46" i="4"/>
  <c r="F46" i="4"/>
  <c r="E46" i="4"/>
  <c r="D46" i="4"/>
  <c r="C46" i="4"/>
  <c r="H45" i="4"/>
  <c r="G45" i="4"/>
  <c r="F45" i="4"/>
  <c r="E45" i="4"/>
  <c r="D45" i="4"/>
  <c r="C45" i="4"/>
  <c r="H44" i="4"/>
  <c r="G44" i="4"/>
  <c r="F44" i="4"/>
  <c r="E44" i="4"/>
  <c r="D44" i="4"/>
  <c r="C44" i="4"/>
  <c r="H43" i="4"/>
  <c r="G43" i="4"/>
  <c r="F43" i="4"/>
  <c r="E43" i="4"/>
  <c r="D43" i="4"/>
  <c r="C43" i="4"/>
  <c r="H42" i="4"/>
  <c r="G42" i="4"/>
  <c r="F42" i="4"/>
  <c r="E42" i="4"/>
  <c r="D42" i="4"/>
  <c r="C42" i="4"/>
  <c r="H41" i="4"/>
  <c r="G41" i="4"/>
  <c r="F41" i="4"/>
  <c r="E41" i="4"/>
  <c r="D41" i="4"/>
  <c r="C41" i="4"/>
  <c r="H40" i="4"/>
  <c r="G40" i="4"/>
  <c r="F40" i="4"/>
  <c r="E40" i="4"/>
  <c r="D40" i="4"/>
  <c r="C40" i="4"/>
  <c r="H39" i="4"/>
  <c r="G39" i="4"/>
  <c r="F39" i="4"/>
  <c r="E39" i="4"/>
  <c r="D39" i="4"/>
  <c r="C39" i="4"/>
  <c r="H38" i="4"/>
  <c r="G38" i="4"/>
  <c r="F38" i="4"/>
  <c r="E38" i="4"/>
  <c r="D38" i="4"/>
  <c r="C38" i="4"/>
  <c r="H37" i="4"/>
  <c r="G37" i="4"/>
  <c r="F37" i="4"/>
  <c r="E37" i="4"/>
  <c r="D37" i="4"/>
  <c r="C37" i="4"/>
  <c r="H36" i="4"/>
  <c r="G36" i="4"/>
  <c r="F36" i="4"/>
  <c r="E36" i="4"/>
  <c r="D36" i="4"/>
  <c r="C36" i="4"/>
  <c r="H35" i="4"/>
  <c r="G35" i="4"/>
  <c r="F35" i="4"/>
  <c r="E35" i="4"/>
  <c r="D35" i="4"/>
  <c r="C35" i="4"/>
  <c r="H34" i="4"/>
  <c r="G34" i="4"/>
  <c r="F34" i="4"/>
  <c r="E34" i="4"/>
  <c r="D34" i="4"/>
  <c r="C34" i="4"/>
  <c r="H33" i="4"/>
  <c r="G33" i="4"/>
  <c r="F33" i="4"/>
  <c r="E33" i="4"/>
  <c r="D33" i="4"/>
  <c r="C33" i="4"/>
  <c r="H32" i="4"/>
  <c r="G32" i="4"/>
  <c r="F32" i="4"/>
  <c r="E32" i="4"/>
  <c r="D32" i="4"/>
  <c r="C32" i="4"/>
  <c r="H31" i="4"/>
  <c r="G31" i="4"/>
  <c r="F31" i="4"/>
  <c r="E31" i="4"/>
  <c r="D31" i="4"/>
  <c r="C31" i="4"/>
  <c r="H30" i="4"/>
  <c r="G30" i="4"/>
  <c r="F30" i="4"/>
  <c r="E30" i="4"/>
  <c r="D30" i="4"/>
  <c r="C30" i="4"/>
  <c r="H29" i="4"/>
  <c r="G29" i="4"/>
  <c r="F29" i="4"/>
  <c r="E29" i="4"/>
  <c r="D29" i="4"/>
  <c r="C29" i="4"/>
  <c r="H28" i="4"/>
  <c r="G28" i="4"/>
  <c r="F28" i="4"/>
  <c r="E28" i="4"/>
  <c r="D28" i="4"/>
  <c r="C28" i="4"/>
  <c r="H27" i="4"/>
  <c r="G27" i="4"/>
  <c r="F27" i="4"/>
  <c r="E27" i="4"/>
  <c r="D27" i="4"/>
  <c r="C27" i="4"/>
  <c r="H26" i="4"/>
  <c r="G26" i="4"/>
  <c r="F26" i="4"/>
  <c r="E26" i="4"/>
  <c r="D26" i="4"/>
  <c r="C26" i="4"/>
  <c r="H25" i="4"/>
  <c r="G25" i="4"/>
  <c r="F25" i="4"/>
  <c r="E25" i="4"/>
  <c r="D25" i="4"/>
  <c r="C25" i="4"/>
  <c r="H24" i="4"/>
  <c r="G24" i="4"/>
  <c r="F24" i="4"/>
  <c r="E24" i="4"/>
  <c r="D24" i="4"/>
  <c r="C24" i="4"/>
  <c r="H23" i="4"/>
  <c r="G23" i="4"/>
  <c r="F23" i="4"/>
  <c r="E23" i="4"/>
  <c r="D23" i="4"/>
  <c r="C23" i="4"/>
  <c r="H22" i="4"/>
  <c r="G22" i="4"/>
  <c r="F22" i="4"/>
  <c r="E22" i="4"/>
  <c r="D22" i="4"/>
  <c r="C22" i="4"/>
  <c r="H21" i="4"/>
  <c r="G21" i="4"/>
  <c r="F21" i="4"/>
  <c r="E21" i="4"/>
  <c r="D21" i="4"/>
  <c r="C21" i="4"/>
  <c r="H20" i="4"/>
  <c r="G20" i="4"/>
  <c r="F20" i="4"/>
  <c r="E20" i="4"/>
  <c r="D20" i="4"/>
  <c r="C20" i="4"/>
  <c r="H19" i="4"/>
  <c r="G19" i="4"/>
  <c r="F19" i="4"/>
  <c r="E19" i="4"/>
  <c r="D19" i="4"/>
  <c r="C19" i="4"/>
  <c r="H18" i="4"/>
  <c r="G18" i="4"/>
  <c r="F18" i="4"/>
  <c r="E18" i="4"/>
  <c r="D18" i="4"/>
  <c r="C18" i="4"/>
  <c r="H17" i="4"/>
  <c r="G17" i="4"/>
  <c r="F17" i="4"/>
  <c r="E17" i="4"/>
  <c r="D17" i="4"/>
  <c r="C17" i="4"/>
  <c r="H16" i="4"/>
  <c r="G16" i="4"/>
  <c r="F16" i="4"/>
  <c r="E16" i="4"/>
  <c r="D16" i="4"/>
  <c r="C16" i="4"/>
  <c r="H15" i="4"/>
  <c r="G15" i="4"/>
  <c r="F15" i="4"/>
  <c r="E15" i="4"/>
  <c r="D15" i="4"/>
  <c r="C15" i="4"/>
  <c r="H14" i="4"/>
  <c r="G14" i="4"/>
  <c r="F14" i="4"/>
  <c r="E14" i="4"/>
  <c r="D14" i="4"/>
  <c r="C14" i="4"/>
  <c r="H13" i="4"/>
  <c r="G13" i="4"/>
  <c r="F13" i="4"/>
  <c r="E13" i="4"/>
  <c r="D13" i="4"/>
  <c r="C13" i="4"/>
  <c r="F12" i="4"/>
  <c r="E12" i="4"/>
  <c r="H12" i="4" s="1"/>
  <c r="D12" i="4"/>
  <c r="C12" i="4"/>
  <c r="E11" i="4"/>
  <c r="F11" i="4" s="1"/>
  <c r="D11" i="4"/>
  <c r="C11" i="4"/>
  <c r="G10" i="4"/>
  <c r="E10" i="4"/>
  <c r="H10" i="4" s="1"/>
  <c r="D10" i="4"/>
  <c r="C10" i="4"/>
  <c r="E9" i="4"/>
  <c r="D9" i="4"/>
  <c r="C9" i="4"/>
  <c r="E8" i="4"/>
  <c r="D8" i="4"/>
  <c r="C8" i="4"/>
  <c r="E7" i="4"/>
  <c r="G7" i="4" s="1"/>
  <c r="D7" i="4"/>
  <c r="C7" i="4"/>
  <c r="E6" i="4"/>
  <c r="G6" i="4" s="1"/>
  <c r="D6" i="4"/>
  <c r="C6" i="4"/>
  <c r="E5" i="4"/>
  <c r="G5" i="4" s="1"/>
  <c r="D5" i="4"/>
  <c r="C5" i="4"/>
  <c r="C24" i="5" l="1"/>
  <c r="C18" i="5"/>
  <c r="C21" i="5"/>
  <c r="G12" i="4"/>
  <c r="H5" i="4"/>
  <c r="G9" i="4"/>
  <c r="H9" i="4"/>
  <c r="F9" i="4"/>
  <c r="H8" i="4"/>
  <c r="C35" i="5"/>
  <c r="H6" i="4"/>
  <c r="F8" i="4"/>
  <c r="C29" i="5"/>
  <c r="G8" i="4"/>
  <c r="F5" i="4"/>
  <c r="C36" i="5"/>
  <c r="C37" i="5"/>
  <c r="C23" i="5"/>
  <c r="C14" i="5"/>
  <c r="F6" i="4"/>
  <c r="C16" i="5"/>
  <c r="H11" i="4"/>
  <c r="G11" i="4"/>
  <c r="C30" i="5"/>
  <c r="C13" i="5"/>
  <c r="H7" i="4"/>
  <c r="D37" i="5"/>
  <c r="D36" i="5"/>
  <c r="D35" i="5"/>
  <c r="D30" i="5"/>
  <c r="D29" i="5"/>
  <c r="D28" i="5"/>
  <c r="D25" i="5"/>
  <c r="D23" i="5"/>
  <c r="D22" i="5"/>
  <c r="D21" i="5"/>
  <c r="D18" i="5"/>
  <c r="D17" i="5"/>
  <c r="D16" i="5"/>
  <c r="D15" i="5"/>
  <c r="D13" i="5"/>
  <c r="D12" i="5"/>
  <c r="D11" i="5"/>
  <c r="D8" i="5"/>
  <c r="D7" i="5"/>
  <c r="F7" i="4"/>
  <c r="D14" i="5" s="1"/>
  <c r="F10" i="4"/>
  <c r="E3" i="5"/>
  <c r="E24" i="5" s="1"/>
  <c r="C7" i="5"/>
  <c r="C8" i="5"/>
  <c r="C11" i="5"/>
  <c r="C12" i="5"/>
  <c r="C15" i="5"/>
  <c r="C17" i="5"/>
  <c r="C22" i="5"/>
  <c r="C25" i="5"/>
  <c r="C28" i="5"/>
  <c r="D34" i="5" l="1"/>
  <c r="C20" i="5"/>
  <c r="D27" i="5"/>
  <c r="D6" i="5"/>
  <c r="C27" i="5"/>
  <c r="C10" i="5"/>
  <c r="D10" i="5"/>
  <c r="D20" i="5"/>
  <c r="C6" i="5"/>
  <c r="C34" i="5"/>
  <c r="E37" i="5"/>
  <c r="E36" i="5"/>
  <c r="E35" i="5"/>
  <c r="E30" i="5"/>
  <c r="E29" i="5"/>
  <c r="E28" i="5"/>
  <c r="E25" i="5"/>
  <c r="E23" i="5"/>
  <c r="E22" i="5"/>
  <c r="E21" i="5"/>
  <c r="E18" i="5"/>
  <c r="E17" i="5"/>
  <c r="E16" i="5"/>
  <c r="E15" i="5"/>
  <c r="E14" i="5"/>
  <c r="E13" i="5"/>
  <c r="E12" i="5"/>
  <c r="E11" i="5"/>
  <c r="E8" i="5"/>
  <c r="E7" i="5"/>
  <c r="F3" i="5"/>
  <c r="F24" i="5" s="1"/>
  <c r="E34" i="5" l="1"/>
  <c r="D32" i="5"/>
  <c r="E6" i="5"/>
  <c r="C32" i="5"/>
  <c r="C39" i="5" s="1"/>
  <c r="D4" i="5" s="1"/>
  <c r="E20" i="5"/>
  <c r="E27" i="5"/>
  <c r="E10" i="5"/>
  <c r="F36" i="5"/>
  <c r="F37" i="5"/>
  <c r="F23" i="5"/>
  <c r="F22" i="5"/>
  <c r="F14" i="5"/>
  <c r="F35" i="5"/>
  <c r="F13" i="5"/>
  <c r="F28" i="5"/>
  <c r="F21" i="5"/>
  <c r="F15" i="5"/>
  <c r="G3" i="5"/>
  <c r="G24" i="5" s="1"/>
  <c r="F11" i="5"/>
  <c r="F29" i="5"/>
  <c r="F12" i="5"/>
  <c r="F7" i="5"/>
  <c r="F30" i="5"/>
  <c r="F17" i="5"/>
  <c r="F18" i="5"/>
  <c r="F16" i="5"/>
  <c r="F25" i="5"/>
  <c r="F8" i="5"/>
  <c r="F6" i="5" l="1"/>
  <c r="F34" i="5"/>
  <c r="D39" i="5"/>
  <c r="E4" i="5" s="1"/>
  <c r="G36" i="5"/>
  <c r="G13" i="5"/>
  <c r="G35" i="5"/>
  <c r="G25" i="5"/>
  <c r="G16" i="5"/>
  <c r="G15" i="5"/>
  <c r="G12" i="5"/>
  <c r="G7" i="5"/>
  <c r="G29" i="5"/>
  <c r="G14" i="5"/>
  <c r="G37" i="5"/>
  <c r="G30" i="5"/>
  <c r="G23" i="5"/>
  <c r="G17" i="5"/>
  <c r="G11" i="5"/>
  <c r="G22" i="5"/>
  <c r="G18" i="5"/>
  <c r="G8" i="5"/>
  <c r="G28" i="5"/>
  <c r="G21" i="5"/>
  <c r="H3" i="5"/>
  <c r="H24" i="5" s="1"/>
  <c r="F10" i="5"/>
  <c r="F20" i="5"/>
  <c r="E32" i="5"/>
  <c r="F27" i="5"/>
  <c r="E39" i="5" l="1"/>
  <c r="F4" i="5" s="1"/>
  <c r="F32" i="5"/>
  <c r="G6" i="5"/>
  <c r="H37" i="5"/>
  <c r="H36" i="5"/>
  <c r="H35" i="5"/>
  <c r="H13" i="5"/>
  <c r="H29" i="5"/>
  <c r="H23" i="5"/>
  <c r="H21" i="5"/>
  <c r="H18" i="5"/>
  <c r="H16" i="5"/>
  <c r="H14" i="5"/>
  <c r="H25" i="5"/>
  <c r="H15" i="5"/>
  <c r="H30" i="5"/>
  <c r="H17" i="5"/>
  <c r="H22" i="5"/>
  <c r="H11" i="5"/>
  <c r="H8" i="5"/>
  <c r="I3" i="5"/>
  <c r="I24" i="5" s="1"/>
  <c r="H28" i="5"/>
  <c r="H7" i="5"/>
  <c r="H12" i="5"/>
  <c r="G27" i="5"/>
  <c r="G34" i="5"/>
  <c r="G20" i="5"/>
  <c r="G10" i="5"/>
  <c r="F39" i="5" l="1"/>
  <c r="G4" i="5" s="1"/>
  <c r="H6" i="5"/>
  <c r="H34" i="5"/>
  <c r="I37" i="5"/>
  <c r="I36" i="5"/>
  <c r="I35" i="5"/>
  <c r="I29" i="5"/>
  <c r="I23" i="5"/>
  <c r="I21" i="5"/>
  <c r="I18" i="5"/>
  <c r="I16" i="5"/>
  <c r="I14" i="5"/>
  <c r="J3" i="5"/>
  <c r="J24" i="5" s="1"/>
  <c r="I13" i="5"/>
  <c r="I28" i="5"/>
  <c r="I17" i="5"/>
  <c r="I11" i="5"/>
  <c r="I22" i="5"/>
  <c r="I25" i="5"/>
  <c r="I12" i="5"/>
  <c r="I30" i="5"/>
  <c r="I8" i="5"/>
  <c r="I7" i="5"/>
  <c r="I15" i="5"/>
  <c r="H27" i="5"/>
  <c r="H10" i="5"/>
  <c r="G32" i="5"/>
  <c r="H20" i="5"/>
  <c r="G39" i="5" l="1"/>
  <c r="H4" i="5" s="1"/>
  <c r="I20" i="5"/>
  <c r="I27" i="5"/>
  <c r="I10" i="5"/>
  <c r="I34" i="5"/>
  <c r="I6" i="5"/>
  <c r="J37" i="5"/>
  <c r="J36" i="5"/>
  <c r="J35" i="5"/>
  <c r="J30" i="5"/>
  <c r="J29" i="5"/>
  <c r="J28" i="5"/>
  <c r="J25" i="5"/>
  <c r="J23" i="5"/>
  <c r="J22" i="5"/>
  <c r="J21" i="5"/>
  <c r="J18" i="5"/>
  <c r="J17" i="5"/>
  <c r="J16" i="5"/>
  <c r="J15" i="5"/>
  <c r="J14" i="5"/>
  <c r="K3" i="5"/>
  <c r="K24" i="5" s="1"/>
  <c r="J8" i="5"/>
  <c r="J7" i="5"/>
  <c r="J12" i="5"/>
  <c r="J11" i="5"/>
  <c r="J13" i="5"/>
  <c r="H32" i="5"/>
  <c r="H39" i="5" s="1"/>
  <c r="I4" i="5" s="1"/>
  <c r="J20" i="5" l="1"/>
  <c r="J27" i="5"/>
  <c r="I32" i="5"/>
  <c r="I39" i="5" s="1"/>
  <c r="J4" i="5" s="1"/>
  <c r="J6" i="5"/>
  <c r="J34" i="5"/>
  <c r="K12" i="5"/>
  <c r="K11" i="5"/>
  <c r="K8" i="5"/>
  <c r="K7" i="5"/>
  <c r="K36" i="5"/>
  <c r="K35" i="5"/>
  <c r="K28" i="5"/>
  <c r="K17" i="5"/>
  <c r="K16" i="5"/>
  <c r="K37" i="5"/>
  <c r="K23" i="5"/>
  <c r="K25" i="5"/>
  <c r="K18" i="5"/>
  <c r="K29" i="5"/>
  <c r="K22" i="5"/>
  <c r="K14" i="5"/>
  <c r="L3" i="5"/>
  <c r="L24" i="5" s="1"/>
  <c r="K15" i="5"/>
  <c r="K13" i="5"/>
  <c r="K30" i="5"/>
  <c r="K21" i="5"/>
  <c r="J10" i="5"/>
  <c r="J32" i="5" l="1"/>
  <c r="J39" i="5" s="1"/>
  <c r="K4" i="5" s="1"/>
  <c r="K20" i="5"/>
  <c r="K6" i="5"/>
  <c r="K27" i="5"/>
  <c r="K10" i="5"/>
  <c r="L37" i="5"/>
  <c r="L36" i="5"/>
  <c r="L35" i="5"/>
  <c r="L30" i="5"/>
  <c r="L29" i="5"/>
  <c r="L28" i="5"/>
  <c r="L25" i="5"/>
  <c r="L23" i="5"/>
  <c r="L22" i="5"/>
  <c r="L21" i="5"/>
  <c r="L18" i="5"/>
  <c r="L17" i="5"/>
  <c r="L16" i="5"/>
  <c r="L15" i="5"/>
  <c r="L14" i="5"/>
  <c r="L13" i="5"/>
  <c r="L12" i="5"/>
  <c r="L11" i="5"/>
  <c r="L8" i="5"/>
  <c r="L7" i="5"/>
  <c r="M3" i="5"/>
  <c r="M24" i="5" s="1"/>
  <c r="K34" i="5"/>
  <c r="L27" i="5" l="1"/>
  <c r="L6" i="5"/>
  <c r="L34" i="5"/>
  <c r="M37" i="5"/>
  <c r="M36" i="5"/>
  <c r="M35" i="5"/>
  <c r="M30" i="5"/>
  <c r="M29" i="5"/>
  <c r="M28" i="5"/>
  <c r="M25" i="5"/>
  <c r="M23" i="5"/>
  <c r="M22" i="5"/>
  <c r="M21" i="5"/>
  <c r="M18" i="5"/>
  <c r="M17" i="5"/>
  <c r="M16" i="5"/>
  <c r="M15" i="5"/>
  <c r="M14" i="5"/>
  <c r="M13" i="5"/>
  <c r="N3" i="5"/>
  <c r="N24" i="5" s="1"/>
  <c r="M8" i="5"/>
  <c r="M12" i="5"/>
  <c r="M7" i="5"/>
  <c r="M11" i="5"/>
  <c r="L10" i="5"/>
  <c r="L20" i="5"/>
  <c r="K32" i="5"/>
  <c r="K39" i="5" s="1"/>
  <c r="L4" i="5" s="1"/>
  <c r="M6" i="5" l="1"/>
  <c r="M27" i="5"/>
  <c r="L32" i="5"/>
  <c r="L39" i="5" s="1"/>
  <c r="M4" i="5" s="1"/>
  <c r="M10" i="5"/>
  <c r="M34" i="5"/>
  <c r="M20" i="5"/>
  <c r="O3" i="5"/>
  <c r="O24" i="5" s="1"/>
  <c r="N12" i="5"/>
  <c r="N11" i="5"/>
  <c r="N30" i="5"/>
  <c r="N29" i="5"/>
  <c r="N18" i="5"/>
  <c r="N8" i="5"/>
  <c r="N7" i="5"/>
  <c r="N25" i="5"/>
  <c r="N16" i="5"/>
  <c r="N21" i="5"/>
  <c r="N22" i="5"/>
  <c r="N14" i="5"/>
  <c r="N36" i="5"/>
  <c r="N35" i="5"/>
  <c r="N28" i="5"/>
  <c r="N15" i="5"/>
  <c r="N13" i="5"/>
  <c r="N37" i="5"/>
  <c r="N23" i="5"/>
  <c r="N17" i="5"/>
  <c r="M32" i="5" l="1"/>
  <c r="M39" i="5" s="1"/>
  <c r="N4" i="5" s="1"/>
  <c r="N34" i="5"/>
  <c r="N10" i="5"/>
  <c r="O37" i="5"/>
  <c r="O35" i="5"/>
  <c r="O30" i="5"/>
  <c r="O28" i="5"/>
  <c r="O25" i="5"/>
  <c r="O22" i="5"/>
  <c r="O17" i="5"/>
  <c r="O15" i="5"/>
  <c r="O29" i="5"/>
  <c r="O18" i="5"/>
  <c r="O12" i="5"/>
  <c r="O11" i="5"/>
  <c r="O8" i="5"/>
  <c r="O7" i="5"/>
  <c r="O14" i="5"/>
  <c r="P3" i="5"/>
  <c r="P24" i="5" s="1"/>
  <c r="O36" i="5"/>
  <c r="O16" i="5"/>
  <c r="O23" i="5"/>
  <c r="O21" i="5"/>
  <c r="O13" i="5"/>
  <c r="N20" i="5"/>
  <c r="N27" i="5"/>
  <c r="N6" i="5"/>
  <c r="O34" i="5" l="1"/>
  <c r="N32" i="5"/>
  <c r="N39" i="5" s="1"/>
  <c r="O4" i="5" s="1"/>
  <c r="O6" i="5"/>
  <c r="P37" i="5"/>
  <c r="P36" i="5"/>
  <c r="P35" i="5"/>
  <c r="P30" i="5"/>
  <c r="P28" i="5"/>
  <c r="P25" i="5"/>
  <c r="P22" i="5"/>
  <c r="P17" i="5"/>
  <c r="P15" i="5"/>
  <c r="P21" i="5"/>
  <c r="P18" i="5"/>
  <c r="P13" i="5"/>
  <c r="P12" i="5"/>
  <c r="P7" i="5"/>
  <c r="P29" i="5"/>
  <c r="P16" i="5"/>
  <c r="P8" i="5"/>
  <c r="Q3" i="5"/>
  <c r="Q24" i="5" s="1"/>
  <c r="P23" i="5"/>
  <c r="P11" i="5"/>
  <c r="P14" i="5"/>
  <c r="O20" i="5"/>
  <c r="O10" i="5"/>
  <c r="O27" i="5"/>
  <c r="P6" i="5" l="1"/>
  <c r="P34" i="5"/>
  <c r="P10" i="5"/>
  <c r="Q37" i="5"/>
  <c r="Q36" i="5"/>
  <c r="Q35" i="5"/>
  <c r="Q13" i="5"/>
  <c r="R3" i="5"/>
  <c r="R24" i="5" s="1"/>
  <c r="Q30" i="5"/>
  <c r="Q21" i="5"/>
  <c r="Q29" i="5"/>
  <c r="Q22" i="5"/>
  <c r="Q16" i="5"/>
  <c r="Q8" i="5"/>
  <c r="Q28" i="5"/>
  <c r="Q15" i="5"/>
  <c r="Q25" i="5"/>
  <c r="Q18" i="5"/>
  <c r="Q12" i="5"/>
  <c r="Q7" i="5"/>
  <c r="Q23" i="5"/>
  <c r="Q11" i="5"/>
  <c r="Q17" i="5"/>
  <c r="Q14" i="5"/>
  <c r="O32" i="5"/>
  <c r="O39" i="5" s="1"/>
  <c r="P4" i="5" s="1"/>
  <c r="P27" i="5"/>
  <c r="P20" i="5"/>
  <c r="Q34" i="5" l="1"/>
  <c r="P32" i="5"/>
  <c r="P39" i="5" s="1"/>
  <c r="Q4" i="5" s="1"/>
  <c r="Q20" i="5"/>
  <c r="R37" i="5"/>
  <c r="R36" i="5"/>
  <c r="R35" i="5"/>
  <c r="R30" i="5"/>
  <c r="R29" i="5"/>
  <c r="R28" i="5"/>
  <c r="R25" i="5"/>
  <c r="R23" i="5"/>
  <c r="R22" i="5"/>
  <c r="R21" i="5"/>
  <c r="R18" i="5"/>
  <c r="R17" i="5"/>
  <c r="R16" i="5"/>
  <c r="R15" i="5"/>
  <c r="R14" i="5"/>
  <c r="R13" i="5"/>
  <c r="S3" i="5"/>
  <c r="S24" i="5" s="1"/>
  <c r="R11" i="5"/>
  <c r="R12" i="5"/>
  <c r="R7" i="5"/>
  <c r="R8" i="5"/>
  <c r="Q27" i="5"/>
  <c r="Q10" i="5"/>
  <c r="Q6" i="5"/>
  <c r="R27" i="5" l="1"/>
  <c r="R34" i="5"/>
  <c r="R10" i="5"/>
  <c r="Q32" i="5"/>
  <c r="Q39" i="5" s="1"/>
  <c r="R4" i="5" s="1"/>
  <c r="R6" i="5"/>
  <c r="R20" i="5"/>
  <c r="S37" i="5"/>
  <c r="S35" i="5"/>
  <c r="S12" i="5"/>
  <c r="S11" i="5"/>
  <c r="S8" i="5"/>
  <c r="S7" i="5"/>
  <c r="S23" i="5"/>
  <c r="S22" i="5"/>
  <c r="S14" i="5"/>
  <c r="S28" i="5"/>
  <c r="S21" i="5"/>
  <c r="S15" i="5"/>
  <c r="S36" i="5"/>
  <c r="S17" i="5"/>
  <c r="S25" i="5"/>
  <c r="S18" i="5"/>
  <c r="T3" i="5"/>
  <c r="T24" i="5" s="1"/>
  <c r="S13" i="5"/>
  <c r="S30" i="5"/>
  <c r="S29" i="5"/>
  <c r="S16" i="5"/>
  <c r="R32" i="5" l="1"/>
  <c r="R39" i="5" s="1"/>
  <c r="S4" i="5" s="1"/>
  <c r="S6" i="5"/>
  <c r="S20" i="5"/>
  <c r="S27" i="5"/>
  <c r="S34" i="5"/>
  <c r="T37" i="5"/>
  <c r="T36" i="5"/>
  <c r="T35" i="5"/>
  <c r="T30" i="5"/>
  <c r="T29" i="5"/>
  <c r="T28" i="5"/>
  <c r="T25" i="5"/>
  <c r="T23" i="5"/>
  <c r="T22" i="5"/>
  <c r="T21" i="5"/>
  <c r="T18" i="5"/>
  <c r="T17" i="5"/>
  <c r="T16" i="5"/>
  <c r="T15" i="5"/>
  <c r="T14" i="5"/>
  <c r="T13" i="5"/>
  <c r="T12" i="5"/>
  <c r="T11" i="5"/>
  <c r="T8" i="5"/>
  <c r="T7" i="5"/>
  <c r="U3" i="5"/>
  <c r="U24" i="5" s="1"/>
  <c r="S10" i="5"/>
  <c r="S32" i="5" l="1"/>
  <c r="S39" i="5" s="1"/>
  <c r="T4" i="5" s="1"/>
  <c r="T6" i="5"/>
  <c r="T27" i="5"/>
  <c r="T20" i="5"/>
  <c r="T10" i="5"/>
  <c r="U37" i="5"/>
  <c r="U36" i="5"/>
  <c r="U35" i="5"/>
  <c r="U30" i="5"/>
  <c r="U29" i="5"/>
  <c r="U28" i="5"/>
  <c r="U25" i="5"/>
  <c r="U23" i="5"/>
  <c r="U22" i="5"/>
  <c r="U21" i="5"/>
  <c r="U18" i="5"/>
  <c r="U17" i="5"/>
  <c r="U16" i="5"/>
  <c r="U15" i="5"/>
  <c r="U14" i="5"/>
  <c r="U13" i="5"/>
  <c r="U12" i="5"/>
  <c r="U7" i="5"/>
  <c r="U11" i="5"/>
  <c r="U8" i="5"/>
  <c r="V3" i="5"/>
  <c r="V24" i="5" s="1"/>
  <c r="T34" i="5"/>
  <c r="T32" i="5" l="1"/>
  <c r="T39" i="5" s="1"/>
  <c r="U4" i="5" s="1"/>
  <c r="U6" i="5"/>
  <c r="U27" i="5"/>
  <c r="U10" i="5"/>
  <c r="U34" i="5"/>
  <c r="V29" i="5"/>
  <c r="V23" i="5"/>
  <c r="V21" i="5"/>
  <c r="V18" i="5"/>
  <c r="V16" i="5"/>
  <c r="V14" i="5"/>
  <c r="V22" i="5"/>
  <c r="V13" i="5"/>
  <c r="V25" i="5"/>
  <c r="V36" i="5"/>
  <c r="V30" i="5"/>
  <c r="W3" i="5"/>
  <c r="W24" i="5" s="1"/>
  <c r="V11" i="5"/>
  <c r="V35" i="5"/>
  <c r="V28" i="5"/>
  <c r="V15" i="5"/>
  <c r="V17" i="5"/>
  <c r="V8" i="5"/>
  <c r="V37" i="5"/>
  <c r="V12" i="5"/>
  <c r="V7" i="5"/>
  <c r="U20" i="5"/>
  <c r="U32" i="5" l="1"/>
  <c r="U39" i="5" s="1"/>
  <c r="V4" i="5" s="1"/>
  <c r="V20" i="5"/>
  <c r="V6" i="5"/>
  <c r="V10" i="5"/>
  <c r="W29" i="5"/>
  <c r="W23" i="5"/>
  <c r="W21" i="5"/>
  <c r="W18" i="5"/>
  <c r="W16" i="5"/>
  <c r="W14" i="5"/>
  <c r="W13" i="5"/>
  <c r="X3" i="5"/>
  <c r="X24" i="5" s="1"/>
  <c r="W25" i="5"/>
  <c r="W15" i="5"/>
  <c r="W11" i="5"/>
  <c r="W30" i="5"/>
  <c r="W17" i="5"/>
  <c r="W35" i="5"/>
  <c r="W28" i="5"/>
  <c r="W36" i="5"/>
  <c r="W37" i="5"/>
  <c r="W7" i="5"/>
  <c r="W22" i="5"/>
  <c r="W8" i="5"/>
  <c r="W12" i="5"/>
  <c r="V27" i="5"/>
  <c r="V34" i="5"/>
  <c r="V32" i="5" l="1"/>
  <c r="V39" i="5" s="1"/>
  <c r="W4" i="5" s="1"/>
  <c r="W34" i="5"/>
  <c r="W6" i="5"/>
  <c r="W27" i="5"/>
  <c r="W10" i="5"/>
  <c r="W20" i="5"/>
  <c r="X37" i="5"/>
  <c r="X36" i="5"/>
  <c r="X35" i="5"/>
  <c r="X25" i="5"/>
  <c r="X23" i="5"/>
  <c r="X15" i="5"/>
  <c r="X14" i="5"/>
  <c r="Y3" i="5"/>
  <c r="Y24" i="5" s="1"/>
  <c r="X11" i="5"/>
  <c r="X12" i="5"/>
  <c r="X8" i="5"/>
  <c r="X7" i="5"/>
  <c r="X28" i="5"/>
  <c r="X18" i="5"/>
  <c r="X13" i="5"/>
  <c r="X30" i="5"/>
  <c r="X21" i="5"/>
  <c r="X17" i="5"/>
  <c r="X29" i="5"/>
  <c r="X16" i="5"/>
  <c r="X22" i="5"/>
  <c r="X6" i="5" l="1"/>
  <c r="X34" i="5"/>
  <c r="Y37" i="5"/>
  <c r="Y36" i="5"/>
  <c r="Y35" i="5"/>
  <c r="Z3" i="5"/>
  <c r="Z24" i="5" s="1"/>
  <c r="Y12" i="5"/>
  <c r="Y11" i="5"/>
  <c r="Y8" i="5"/>
  <c r="Y7" i="5"/>
  <c r="Y28" i="5"/>
  <c r="Y17" i="5"/>
  <c r="Y16" i="5"/>
  <c r="Y13" i="5"/>
  <c r="Y23" i="5"/>
  <c r="Y22" i="5"/>
  <c r="Y30" i="5"/>
  <c r="Y21" i="5"/>
  <c r="Y15" i="5"/>
  <c r="Y29" i="5"/>
  <c r="Y14" i="5"/>
  <c r="Y25" i="5"/>
  <c r="Y18" i="5"/>
  <c r="X27" i="5"/>
  <c r="X20" i="5"/>
  <c r="X10" i="5"/>
  <c r="W32" i="5"/>
  <c r="W39" i="5" s="1"/>
  <c r="X4" i="5" s="1"/>
  <c r="Y34" i="5" l="1"/>
  <c r="Y20" i="5"/>
  <c r="Y6" i="5"/>
  <c r="X32" i="5"/>
  <c r="X39" i="5" s="1"/>
  <c r="Y4" i="5" s="1"/>
  <c r="Y10" i="5"/>
  <c r="Z37" i="5"/>
  <c r="Z36" i="5"/>
  <c r="Z35" i="5"/>
  <c r="Z30" i="5"/>
  <c r="Z29" i="5"/>
  <c r="Z28" i="5"/>
  <c r="Z25" i="5"/>
  <c r="Z23" i="5"/>
  <c r="Z22" i="5"/>
  <c r="Z21" i="5"/>
  <c r="Z18" i="5"/>
  <c r="Z17" i="5"/>
  <c r="Z16" i="5"/>
  <c r="Z15" i="5"/>
  <c r="Z14" i="5"/>
  <c r="AA3" i="5"/>
  <c r="AA24" i="5" s="1"/>
  <c r="Z8" i="5"/>
  <c r="Z12" i="5"/>
  <c r="Z7" i="5"/>
  <c r="Z13" i="5"/>
  <c r="Z11" i="5"/>
  <c r="Y27" i="5"/>
  <c r="Z6" i="5" l="1"/>
  <c r="Z34" i="5"/>
  <c r="Y32" i="5"/>
  <c r="Z27" i="5"/>
  <c r="Z20" i="5"/>
  <c r="AA36" i="5"/>
  <c r="AA30" i="5"/>
  <c r="AA28" i="5"/>
  <c r="AA25" i="5"/>
  <c r="AA22" i="5"/>
  <c r="AA17" i="5"/>
  <c r="AA15" i="5"/>
  <c r="AA13" i="5"/>
  <c r="AA12" i="5"/>
  <c r="AA11" i="5"/>
  <c r="AA8" i="5"/>
  <c r="AA7" i="5"/>
  <c r="AA16" i="5"/>
  <c r="AA37" i="5"/>
  <c r="AA35" i="5"/>
  <c r="AA21" i="5"/>
  <c r="AA23" i="5"/>
  <c r="AA29" i="5"/>
  <c r="AA14" i="5"/>
  <c r="AB3" i="5"/>
  <c r="AB24" i="5" s="1"/>
  <c r="AA18" i="5"/>
  <c r="Y39" i="5"/>
  <c r="Z4" i="5" s="1"/>
  <c r="Z10" i="5"/>
  <c r="Z32" i="5" l="1"/>
  <c r="Z39" i="5" s="1"/>
  <c r="AA4" i="5" s="1"/>
  <c r="AA34" i="5"/>
  <c r="AA6" i="5"/>
  <c r="AB37" i="5"/>
  <c r="AB36" i="5"/>
  <c r="AB35" i="5"/>
  <c r="AB30" i="5"/>
  <c r="AB29" i="5"/>
  <c r="AB28" i="5"/>
  <c r="AB25" i="5"/>
  <c r="AB23" i="5"/>
  <c r="AB22" i="5"/>
  <c r="AB21" i="5"/>
  <c r="AB18" i="5"/>
  <c r="AB17" i="5"/>
  <c r="AB16" i="5"/>
  <c r="AB15" i="5"/>
  <c r="AB14" i="5"/>
  <c r="AB13" i="5"/>
  <c r="AB12" i="5"/>
  <c r="AB11" i="5"/>
  <c r="AB8" i="5"/>
  <c r="AB7" i="5"/>
  <c r="AC3" i="5"/>
  <c r="AC24" i="5" s="1"/>
  <c r="AA27" i="5"/>
  <c r="AA10" i="5"/>
  <c r="AA20" i="5"/>
  <c r="AB27" i="5" l="1"/>
  <c r="AC37" i="5"/>
  <c r="AC36" i="5"/>
  <c r="AC35" i="5"/>
  <c r="AC30" i="5"/>
  <c r="AC29" i="5"/>
  <c r="AC28" i="5"/>
  <c r="AC25" i="5"/>
  <c r="AC23" i="5"/>
  <c r="AC22" i="5"/>
  <c r="AC21" i="5"/>
  <c r="AC18" i="5"/>
  <c r="AC17" i="5"/>
  <c r="AC16" i="5"/>
  <c r="AC15" i="5"/>
  <c r="AC14" i="5"/>
  <c r="AC13" i="5"/>
  <c r="AC12" i="5"/>
  <c r="AD3" i="5"/>
  <c r="AD24" i="5" s="1"/>
  <c r="AC7" i="5"/>
  <c r="AC11" i="5"/>
  <c r="AC8" i="5"/>
  <c r="AA32" i="5"/>
  <c r="AA39" i="5" s="1"/>
  <c r="AB4" i="5" s="1"/>
  <c r="AB6" i="5"/>
  <c r="AB34" i="5"/>
  <c r="AB10" i="5"/>
  <c r="AB20" i="5"/>
  <c r="AC27" i="5" l="1"/>
  <c r="AB32" i="5"/>
  <c r="AB39" i="5" s="1"/>
  <c r="AC4" i="5" s="1"/>
  <c r="AC6" i="5"/>
  <c r="AC34" i="5"/>
  <c r="AC10" i="5"/>
  <c r="AD36" i="5"/>
  <c r="AD30" i="5"/>
  <c r="AD28" i="5"/>
  <c r="AD25" i="5"/>
  <c r="AD22" i="5"/>
  <c r="AD17" i="5"/>
  <c r="AD15" i="5"/>
  <c r="AD13" i="5"/>
  <c r="AD12" i="5"/>
  <c r="AD37" i="5"/>
  <c r="AD29" i="5"/>
  <c r="AD18" i="5"/>
  <c r="AD14" i="5"/>
  <c r="AD7" i="5"/>
  <c r="AD23" i="5"/>
  <c r="AD8" i="5"/>
  <c r="AE3" i="5"/>
  <c r="AE24" i="5" s="1"/>
  <c r="AD11" i="5"/>
  <c r="AD35" i="5"/>
  <c r="AD16" i="5"/>
  <c r="AD21" i="5"/>
  <c r="AC20" i="5"/>
  <c r="AD34" i="5" l="1"/>
  <c r="AC32" i="5"/>
  <c r="AC39" i="5" s="1"/>
  <c r="AD4" i="5" s="1"/>
  <c r="AD10" i="5"/>
  <c r="AE37" i="5"/>
  <c r="AE29" i="5"/>
  <c r="AE28" i="5"/>
  <c r="AE18" i="5"/>
  <c r="AE17" i="5"/>
  <c r="AE36" i="5"/>
  <c r="AE35" i="5"/>
  <c r="AE30" i="5"/>
  <c r="AE23" i="5"/>
  <c r="AE15" i="5"/>
  <c r="AE8" i="5"/>
  <c r="AE22" i="5"/>
  <c r="AE16" i="5"/>
  <c r="AE12" i="5"/>
  <c r="AE11" i="5"/>
  <c r="AF3" i="5"/>
  <c r="AF24" i="5" s="1"/>
  <c r="AE14" i="5"/>
  <c r="AE7" i="5"/>
  <c r="AE21" i="5"/>
  <c r="AE25" i="5"/>
  <c r="AE13" i="5"/>
  <c r="AD27" i="5"/>
  <c r="AD6" i="5"/>
  <c r="AD20" i="5"/>
  <c r="AE10" i="5" l="1"/>
  <c r="AE34" i="5"/>
  <c r="AE6" i="5"/>
  <c r="AD32" i="5"/>
  <c r="AD39" i="5" s="1"/>
  <c r="AE4" i="5" s="1"/>
  <c r="AE20" i="5"/>
  <c r="AE27" i="5"/>
  <c r="AF37" i="5"/>
  <c r="AF36" i="5"/>
  <c r="AF35" i="5"/>
  <c r="AF30" i="5"/>
  <c r="AF21" i="5"/>
  <c r="AG3" i="5"/>
  <c r="AG24" i="5" s="1"/>
  <c r="AH24" i="5" s="1"/>
  <c r="AF29" i="5"/>
  <c r="AF22" i="5"/>
  <c r="AF16" i="5"/>
  <c r="AF12" i="5"/>
  <c r="AF11" i="5"/>
  <c r="AF18" i="5"/>
  <c r="AF17" i="5"/>
  <c r="AF14" i="5"/>
  <c r="AF7" i="5"/>
  <c r="AF28" i="5"/>
  <c r="AF23" i="5"/>
  <c r="AF25" i="5"/>
  <c r="AF13" i="5"/>
  <c r="AF15" i="5"/>
  <c r="AF8" i="5"/>
  <c r="AE32" i="5" l="1"/>
  <c r="AE39" i="5" s="1"/>
  <c r="AF4" i="5" s="1"/>
  <c r="AF20" i="5"/>
  <c r="AF10" i="5"/>
  <c r="AF34" i="5"/>
  <c r="AF27" i="5"/>
  <c r="AF6" i="5"/>
  <c r="AG37" i="5"/>
  <c r="AH37" i="5" s="1"/>
  <c r="AG36" i="5"/>
  <c r="AH36" i="5" s="1"/>
  <c r="AG35" i="5"/>
  <c r="AG29" i="5"/>
  <c r="AH29" i="5" s="1"/>
  <c r="AG23" i="5"/>
  <c r="AH23" i="5" s="1"/>
  <c r="AG21" i="5"/>
  <c r="AG18" i="5"/>
  <c r="AH18" i="5" s="1"/>
  <c r="AG16" i="5"/>
  <c r="AH16" i="5" s="1"/>
  <c r="AG14" i="5"/>
  <c r="AH14" i="5" s="1"/>
  <c r="AG30" i="5"/>
  <c r="AH30" i="5" s="1"/>
  <c r="AG17" i="5"/>
  <c r="AH17" i="5" s="1"/>
  <c r="AG7" i="5"/>
  <c r="AG25" i="5"/>
  <c r="AH25" i="5" s="1"/>
  <c r="AG13" i="5"/>
  <c r="AH13" i="5" s="1"/>
  <c r="AG22" i="5"/>
  <c r="AH22" i="5" s="1"/>
  <c r="AG12" i="5"/>
  <c r="AH12" i="5" s="1"/>
  <c r="AG11" i="5"/>
  <c r="AG28" i="5"/>
  <c r="AG8" i="5"/>
  <c r="AH8" i="5" s="1"/>
  <c r="AG15" i="5"/>
  <c r="AH15" i="5" s="1"/>
  <c r="AF32" i="5" l="1"/>
  <c r="AF39" i="5" s="1"/>
  <c r="AG4" i="5" s="1"/>
  <c r="AG34" i="5"/>
  <c r="AH35" i="5"/>
  <c r="AH34" i="5" s="1"/>
  <c r="AG6" i="5"/>
  <c r="AH7" i="5"/>
  <c r="AH6" i="5" s="1"/>
  <c r="AG27" i="5"/>
  <c r="AH28" i="5"/>
  <c r="AH27" i="5" s="1"/>
  <c r="AG10" i="5"/>
  <c r="AH11" i="5"/>
  <c r="AH10" i="5" s="1"/>
  <c r="AG20" i="5"/>
  <c r="AH21" i="5"/>
  <c r="AH20" i="5" s="1"/>
  <c r="AG32" i="5" l="1"/>
  <c r="AG39" i="5" s="1"/>
  <c r="AH32" i="5"/>
  <c r="AH39" i="5" l="1"/>
  <c r="C19" i="1"/>
  <c r="C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tc={66FF1759-9607-4AAA-AFDD-1C2C647B94A7}</author>
  </authors>
  <commentList>
    <comment ref="C21" authorId="0" shapeId="0" xr:uid="{66FF1759-9607-4AAA-AFDD-1C2C647B94A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Deve ser zero</t>
      </text>
    </comment>
  </commentList>
</comments>
</file>

<file path=xl/sharedStrings.xml><?xml version="1.0" encoding="utf-8"?>
<sst xmlns="http://schemas.openxmlformats.org/spreadsheetml/2006/main" count="143" uniqueCount="99">
  <si>
    <t>Empresa</t>
  </si>
  <si>
    <t>Sua Empresa</t>
  </si>
  <si>
    <t>Data de Início:</t>
  </si>
  <si>
    <t>Mês Atual:</t>
  </si>
  <si>
    <t>Agosto</t>
  </si>
  <si>
    <t>Ano:</t>
  </si>
  <si>
    <t>Fluxo de Caixa Gerencial Automatizado (DFC Diário e Mensal)</t>
  </si>
  <si>
    <t>Como usar esta planilha:</t>
  </si>
  <si>
    <t>2. Na aba 'Lançamentos', preencha apenas 'Data' e 'Lançamento' no formato:  Grupo - Categoria - Valor</t>
  </si>
  <si>
    <t xml:space="preserve">   Exemplos:  entradas - receitas - 42000</t>
  </si>
  <si>
    <t xml:space="preserve">              saídas - gastos com pessoal - 15000</t>
  </si>
  <si>
    <t xml:space="preserve">              movbanc - aplicação - 10000</t>
  </si>
  <si>
    <t xml:space="preserve">   Use exatamente os nomes de Categoria da aba 'de-para' (não diferencia maiúsc./minúsc.).</t>
  </si>
  <si>
    <t>3. A aba 'de-para' traz o plano de contas: cada categoria já tem o efeito correto sobre o caixa.</t>
  </si>
  <si>
    <t xml:space="preserve">   Aplicação, Resgate e Transferência entre Contas têm Sinal (Fluxo) = 0, pois não contam como</t>
  </si>
  <si>
    <t xml:space="preserve">   Geração de Caixa (são apenas transferências entre contas da própria empresa). Porém elas têm</t>
  </si>
  <si>
    <t xml:space="preserve">   Efeito Conta Corrente diferente de zero, e por isso aparecem na linha 'Movimentação Bancária'</t>
  </si>
  <si>
    <t xml:space="preserve">   e afetam o Saldo Final — assim você consegue bater esse saldo com o extrato da conta corrente.</t>
  </si>
  <si>
    <t>4. A aba 'DFC - Diário e Mensal' mostra o fluxo de caixa dia a dia (31 colunas) mais uma coluna</t>
  </si>
  <si>
    <t xml:space="preserve">   de Fechamento Mensal Consolidado à direita, já com a Geração de Caixa Total calculada.</t>
  </si>
  <si>
    <t>5. Preencha a célula amarela 'Saldo Inicial' (dia 1) na aba DFC — os dias seguintes calculam</t>
  </si>
  <si>
    <t xml:space="preserve">   o saldo sozinhos, encadeando o Saldo Final do dia anterior.</t>
  </si>
  <si>
    <t>6. Atenção: os 31 dias seguem a Data de Início. Em meses com menos de 31 dias, as últimas</t>
  </si>
  <si>
    <t xml:space="preserve">   colunas vão mostrar datas do mês seguinte — pode deixá-las em branco ou ignorá-las.</t>
  </si>
  <si>
    <t>de-para (Plano de Contas)</t>
  </si>
  <si>
    <t>Use exatamente estes nomes de Categoria ao digitar os lançamentos.</t>
  </si>
  <si>
    <t>Grupo</t>
  </si>
  <si>
    <t>Categoria</t>
  </si>
  <si>
    <t>Categoria (normalizada)</t>
  </si>
  <si>
    <t>Sinal (Fluxo)</t>
  </si>
  <si>
    <t>Efeito Conta Corrente</t>
  </si>
  <si>
    <t>Efeito Investimento</t>
  </si>
  <si>
    <t>Entradas</t>
  </si>
  <si>
    <t>Receitas</t>
  </si>
  <si>
    <t>receitas</t>
  </si>
  <si>
    <t>Outras Entradas</t>
  </si>
  <si>
    <t>outras entradas</t>
  </si>
  <si>
    <t>Saídas</t>
  </si>
  <si>
    <t>Gastos com Pessoal</t>
  </si>
  <si>
    <t>gastos com pessoal</t>
  </si>
  <si>
    <t>Serviços de Terceiros</t>
  </si>
  <si>
    <t>serviços de terceiros</t>
  </si>
  <si>
    <t>CAPEX</t>
  </si>
  <si>
    <t>capex</t>
  </si>
  <si>
    <t>Aluguel e Condomínio</t>
  </si>
  <si>
    <t>aluguel e condomínio</t>
  </si>
  <si>
    <t>Tarifas Públicas</t>
  </si>
  <si>
    <t>tarifas públicas</t>
  </si>
  <si>
    <t>Outras Despesas Operacionais</t>
  </si>
  <si>
    <t>outras despesas operacionais</t>
  </si>
  <si>
    <t>Custos com Operações Financeiras</t>
  </si>
  <si>
    <t>custos com operações financeiras</t>
  </si>
  <si>
    <t>Tributos</t>
  </si>
  <si>
    <t>tributos</t>
  </si>
  <si>
    <t>Societário</t>
  </si>
  <si>
    <t>Aporte de Capital</t>
  </si>
  <si>
    <t>aporte de capital</t>
  </si>
  <si>
    <t>Dividendos/JCP</t>
  </si>
  <si>
    <t>dividendos/jcp</t>
  </si>
  <si>
    <t>Aquisição de Participações Societárias</t>
  </si>
  <si>
    <t>aquisição de participações societárias</t>
  </si>
  <si>
    <t>Financeiro</t>
  </si>
  <si>
    <t>Debêntures</t>
  </si>
  <si>
    <t>debêntures</t>
  </si>
  <si>
    <t>Juros</t>
  </si>
  <si>
    <t>juros</t>
  </si>
  <si>
    <t>Amortizações</t>
  </si>
  <si>
    <t>amortizações</t>
  </si>
  <si>
    <t>Compra de Imóveis</t>
  </si>
  <si>
    <t>compra de imóveis</t>
  </si>
  <si>
    <t>MovBanc</t>
  </si>
  <si>
    <t>Aplicação</t>
  </si>
  <si>
    <t>aplicação</t>
  </si>
  <si>
    <t>Resgate</t>
  </si>
  <si>
    <t>resgate</t>
  </si>
  <si>
    <t>Transferência entre Contas</t>
  </si>
  <si>
    <t>transferência entre contas</t>
  </si>
  <si>
    <t>Lançamentos</t>
  </si>
  <si>
    <t>Formato do texto: Grupo - Categoria - Valor   (ex.: "saídas - gastos com pessoal - 15000")</t>
  </si>
  <si>
    <t>Data</t>
  </si>
  <si>
    <t>Lançamento (texto)</t>
  </si>
  <si>
    <t>Valor (R$)</t>
  </si>
  <si>
    <t>Valor c/ Sinal (Fluxo)</t>
  </si>
  <si>
    <t>Saídas Administrativas e Operacionais</t>
  </si>
  <si>
    <t>Geração de Caixa Total</t>
  </si>
  <si>
    <t>Movimentação Bancária - deve bater com o extrato da conta corrente</t>
  </si>
  <si>
    <t>Saldo Final</t>
  </si>
  <si>
    <t>Conta / Dia</t>
  </si>
  <si>
    <t>Saldo Inicial (Conta Corrente + Investimentos)</t>
  </si>
  <si>
    <t>Rendimentos de Investimentos</t>
  </si>
  <si>
    <t>rendimentos de investimentos</t>
  </si>
  <si>
    <t>Saldo Inicial ( [=] saldo final do mês anterior</t>
  </si>
  <si>
    <t>Saldo Final Extrato</t>
  </si>
  <si>
    <t>Check</t>
  </si>
  <si>
    <t>Movimentação Bancária - Extrato</t>
  </si>
  <si>
    <t>Movimentação Bancária - Base</t>
  </si>
  <si>
    <t>1. Na aba 'Menu', preencha o nome da empresa, a Data de Início do mês, o Mês Atual e o Ano.    Isso alimenta automaticamente o título e o calendário da aba 'DFC - Diário e Mensal'.</t>
  </si>
  <si>
    <t>Ainda na aba 'Menu', preencha o saldo inicial do extrato e o final do extrato. Sua movimentação extrato deve ser igual a sua movimentação base</t>
  </si>
  <si>
    <t>DFC AUTOMATIZADA - Entenda melhor suas despesas e suas receitas, prezando pela saúde financeira da empresa, visando investimentos e um caixa livre saudável para arcar com os compromissos.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</si>
</sst>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&quot;R$ &quot;#,##0.00;[Red]&quot;-R$ &quot;#,##0.00"/>
    <numFmt numFmtId="166" formatCode="_-* #,##0.00_-;\-* #,##0.00_-;_-* \-??_-;_-@_-"/>
  </numFmts>
  <fonts count="32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4"/>
      <color rgb="FF1F4E78"/>
      <name val="Aptos Display"/>
      <family val="2"/>
    </font>
    <font>
      <i/>
      <sz val="10"/>
      <color rgb="FF595959"/>
      <name val="Aptos Display"/>
      <family val="2"/>
    </font>
    <font>
      <b/>
      <sz val="11"/>
      <color rgb="FFFFFFFF"/>
      <name val="Aptos Mono"/>
      <family val="3"/>
    </font>
    <font>
      <sz val="11"/>
      <color rgb="FF000000"/>
      <name val="Aptos Display"/>
      <family val="2"/>
    </font>
    <font>
      <b/>
      <sz val="11"/>
      <color rgb="FF000000"/>
      <name val="Aptos Narrow"/>
      <family val="2"/>
    </font>
    <font>
      <b/>
      <sz val="11"/>
      <color theme="0"/>
      <name val="Aptos Display"/>
      <family val="2"/>
      <scheme val="major"/>
    </font>
    <font>
      <b/>
      <sz val="8"/>
      <color theme="0"/>
      <name val="Aptos Mono"/>
      <family val="3"/>
    </font>
    <font>
      <b/>
      <sz val="14"/>
      <color theme="5" tint="0.79998168889431442"/>
      <name val="Aptos Display"/>
      <family val="2"/>
    </font>
    <font>
      <sz val="9"/>
      <color rgb="FF0000FF"/>
      <name val="Aptos Display"/>
      <family val="2"/>
      <scheme val="major"/>
    </font>
    <font>
      <sz val="9"/>
      <color rgb="FF000000"/>
      <name val="Aptos Display"/>
      <family val="2"/>
      <scheme val="major"/>
    </font>
    <font>
      <b/>
      <sz val="9"/>
      <color rgb="FF000000"/>
      <name val="Aptos Display"/>
      <family val="2"/>
      <scheme val="major"/>
    </font>
    <font>
      <b/>
      <sz val="9"/>
      <color theme="5" tint="0.79998168889431442"/>
      <name val="Aptos Display"/>
      <family val="2"/>
      <scheme val="major"/>
    </font>
    <font>
      <b/>
      <sz val="9"/>
      <color theme="1"/>
      <name val="Aptos Display"/>
      <family val="2"/>
      <scheme val="major"/>
    </font>
    <font>
      <b/>
      <sz val="11"/>
      <color theme="1"/>
      <name val="Aptos Mono"/>
      <family val="3"/>
    </font>
    <font>
      <b/>
      <sz val="11"/>
      <color theme="1"/>
      <name val="Aptos Narrow"/>
      <family val="2"/>
    </font>
    <font>
      <sz val="11"/>
      <color theme="9" tint="-0.499984740745262"/>
      <name val="Calibri"/>
      <family val="2"/>
      <charset val="1"/>
    </font>
    <font>
      <b/>
      <sz val="11"/>
      <color theme="9" tint="-0.499984740745262"/>
      <name val="Aptos Narrow"/>
      <family val="2"/>
    </font>
    <font>
      <b/>
      <sz val="8"/>
      <color theme="5" tint="0.79998168889431442"/>
      <name val="Aptos Mono"/>
      <family val="3"/>
    </font>
    <font>
      <i/>
      <sz val="9"/>
      <color rgb="FF808080"/>
      <name val="Aptos Display"/>
      <family val="2"/>
      <scheme val="major"/>
    </font>
    <font>
      <b/>
      <sz val="10"/>
      <color theme="5" tint="0.79998168889431442"/>
      <name val="Aptos Display"/>
      <family val="2"/>
    </font>
    <font>
      <b/>
      <sz val="11"/>
      <color theme="1"/>
      <name val="Aptos Display"/>
      <family val="2"/>
      <scheme val="major"/>
    </font>
    <font>
      <sz val="10"/>
      <name val="Aptos Mono"/>
      <family val="3"/>
      <scheme val="minor"/>
    </font>
    <font>
      <sz val="9"/>
      <color indexed="81"/>
      <name val="Segoe UI"/>
      <family val="2"/>
    </font>
    <font>
      <b/>
      <sz val="9"/>
      <name val="Aptos Display"/>
      <family val="2"/>
      <scheme val="major"/>
    </font>
    <font>
      <sz val="9"/>
      <name val="Aptos Display"/>
      <family val="2"/>
      <scheme val="major"/>
    </font>
    <font>
      <b/>
      <sz val="10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0"/>
      <color theme="1"/>
      <name val="Aptos Mono"/>
      <family val="3"/>
      <scheme val="minor"/>
    </font>
    <font>
      <b/>
      <sz val="11"/>
      <color theme="9" tint="-0.499984740745262"/>
      <name val="Aptos Display"/>
      <family val="2"/>
      <scheme val="major"/>
    </font>
    <font>
      <b/>
      <sz val="11"/>
      <color theme="2"/>
      <name val="Aptos Mono"/>
      <family val="3"/>
    </font>
  </fonts>
  <fills count="17">
    <fill>
      <patternFill patternType="none"/>
    </fill>
    <fill>
      <patternFill patternType="gray125"/>
    </fill>
    <fill>
      <patternFill patternType="solid">
        <fgColor rgb="FFA5A5A5"/>
        <bgColor rgb="FFB7B7B7"/>
      </patternFill>
    </fill>
    <fill>
      <patternFill patternType="solid">
        <fgColor theme="5" tint="0.79998168889431442"/>
        <bgColor rgb="FFFFFF00"/>
      </patternFill>
    </fill>
    <fill>
      <patternFill patternType="solid">
        <fgColor theme="8"/>
        <bgColor indexed="64"/>
      </patternFill>
    </fill>
    <fill>
      <patternFill patternType="solid">
        <fgColor theme="8"/>
        <bgColor rgb="FF808080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rgb="FFCC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808080"/>
      </patternFill>
    </fill>
    <fill>
      <patternFill patternType="solid">
        <fgColor theme="5" tint="0.79998168889431442"/>
        <bgColor rgb="FFDDEBF7"/>
      </patternFill>
    </fill>
    <fill>
      <patternFill patternType="solid">
        <fgColor theme="5" tint="0.39997558519241921"/>
        <bgColor rgb="FFDDEBF7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theme="3" tint="0.89999084444715716"/>
      </left>
      <right style="thin">
        <color theme="3" tint="0.89999084444715716"/>
      </right>
      <top style="thin">
        <color theme="3" tint="0.89999084444715716"/>
      </top>
      <bottom style="thin">
        <color theme="3" tint="0.89999084444715716"/>
      </bottom>
      <diagonal/>
    </border>
    <border>
      <left/>
      <right/>
      <top/>
      <bottom style="thin">
        <color rgb="FFB7B7B7"/>
      </bottom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7" fillId="4" borderId="0" xfId="0" applyFont="1" applyFill="1" applyBorder="1"/>
    <xf numFmtId="0" fontId="8" fillId="5" borderId="1" xfId="0" applyFont="1" applyFill="1" applyBorder="1" applyAlignment="1">
      <alignment horizontal="center" vertical="center"/>
    </xf>
    <xf numFmtId="0" fontId="11" fillId="0" borderId="1" xfId="0" applyFont="1" applyBorder="1"/>
    <xf numFmtId="164" fontId="11" fillId="0" borderId="1" xfId="0" applyNumberFormat="1" applyFont="1" applyBorder="1"/>
    <xf numFmtId="164" fontId="12" fillId="0" borderId="1" xfId="0" applyNumberFormat="1" applyFont="1" applyBorder="1"/>
    <xf numFmtId="0" fontId="9" fillId="6" borderId="0" xfId="0" applyFont="1" applyFill="1" applyAlignment="1">
      <alignment horizontal="center"/>
    </xf>
    <xf numFmtId="0" fontId="13" fillId="5" borderId="1" xfId="0" applyFont="1" applyFill="1" applyBorder="1" applyAlignment="1">
      <alignment horizontal="center" vertical="center" wrapText="1"/>
    </xf>
    <xf numFmtId="14" fontId="10" fillId="7" borderId="1" xfId="0" applyNumberFormat="1" applyFont="1" applyFill="1" applyBorder="1"/>
    <xf numFmtId="0" fontId="10" fillId="7" borderId="1" xfId="0" applyFont="1" applyFill="1" applyBorder="1"/>
    <xf numFmtId="14" fontId="14" fillId="7" borderId="1" xfId="0" applyNumberFormat="1" applyFont="1" applyFill="1" applyBorder="1"/>
    <xf numFmtId="0" fontId="14" fillId="7" borderId="1" xfId="0" applyFont="1" applyFill="1" applyBorder="1"/>
    <xf numFmtId="0" fontId="0" fillId="0" borderId="0" xfId="0" applyAlignment="1">
      <alignment horizontal="center" vertical="center"/>
    </xf>
    <xf numFmtId="14" fontId="15" fillId="9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164" fontId="16" fillId="10" borderId="2" xfId="0" applyNumberFormat="1" applyFont="1" applyFill="1" applyBorder="1" applyAlignment="1">
      <alignment horizontal="center" vertical="center"/>
    </xf>
    <xf numFmtId="0" fontId="0" fillId="8" borderId="0" xfId="0" applyFont="1" applyFill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18" fillId="11" borderId="2" xfId="0" applyNumberFormat="1" applyFont="1" applyFill="1" applyBorder="1" applyAlignment="1">
      <alignment horizontal="center" vertical="center"/>
    </xf>
    <xf numFmtId="0" fontId="17" fillId="1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6" fillId="1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8" fillId="11" borderId="2" xfId="0" applyFont="1" applyFill="1" applyBorder="1" applyAlignment="1">
      <alignment horizontal="left" vertical="center"/>
    </xf>
    <xf numFmtId="0" fontId="20" fillId="0" borderId="1" xfId="0" applyFont="1" applyBorder="1"/>
    <xf numFmtId="0" fontId="11" fillId="0" borderId="1" xfId="0" applyFont="1" applyBorder="1" applyAlignment="1">
      <alignment horizontal="center"/>
    </xf>
    <xf numFmtId="0" fontId="21" fillId="6" borderId="0" xfId="0" applyFont="1" applyFill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43" fontId="23" fillId="8" borderId="2" xfId="1" applyFont="1" applyFill="1" applyBorder="1" applyAlignment="1">
      <alignment horizontal="center"/>
    </xf>
    <xf numFmtId="43" fontId="23" fillId="13" borderId="2" xfId="1" applyFont="1" applyFill="1" applyBorder="1" applyAlignment="1">
      <alignment horizontal="center"/>
    </xf>
    <xf numFmtId="0" fontId="22" fillId="8" borderId="0" xfId="0" applyFont="1" applyFill="1" applyBorder="1"/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6" fillId="15" borderId="0" xfId="0" applyFont="1" applyFill="1" applyAlignment="1">
      <alignment horizontal="left" vertical="center" wrapText="1"/>
    </xf>
    <xf numFmtId="0" fontId="26" fillId="15" borderId="0" xfId="0" applyFont="1" applyFill="1" applyAlignment="1">
      <alignment horizontal="left" vertical="center" wrapText="1" indent="1"/>
    </xf>
    <xf numFmtId="0" fontId="26" fillId="14" borderId="0" xfId="0" applyFont="1" applyFill="1" applyAlignment="1">
      <alignment horizontal="left" vertical="center" wrapText="1"/>
    </xf>
    <xf numFmtId="0" fontId="26" fillId="16" borderId="0" xfId="0" applyFont="1" applyFill="1" applyAlignment="1">
      <alignment horizontal="left" vertical="center" wrapText="1"/>
    </xf>
    <xf numFmtId="0" fontId="27" fillId="16" borderId="0" xfId="0" applyFont="1" applyFill="1" applyAlignment="1">
      <alignment horizontal="left" vertical="center"/>
    </xf>
    <xf numFmtId="0" fontId="28" fillId="0" borderId="0" xfId="0" applyFont="1"/>
    <xf numFmtId="0" fontId="23" fillId="3" borderId="2" xfId="0" applyFont="1" applyFill="1" applyBorder="1" applyAlignment="1">
      <alignment horizontal="center"/>
    </xf>
    <xf numFmtId="14" fontId="23" fillId="3" borderId="2" xfId="0" applyNumberFormat="1" applyFont="1" applyFill="1" applyBorder="1" applyAlignment="1">
      <alignment horizontal="center"/>
    </xf>
    <xf numFmtId="0" fontId="29" fillId="0" borderId="0" xfId="0" applyFont="1"/>
    <xf numFmtId="0" fontId="30" fillId="0" borderId="0" xfId="0" applyFont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06CD3409-36AF-4048-AED6-0438532DCC26}"/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5B9BD5"/>
      <rgbColor rgb="FF993366"/>
      <rgbColor rgb="FFFBE5D6"/>
      <rgbColor rgb="FFDD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A5A5A5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33618</xdr:colOff>
      <xdr:row>0</xdr:row>
      <xdr:rowOff>127746</xdr:rowOff>
    </xdr:from>
    <xdr:to>
      <xdr:col>1</xdr:col>
      <xdr:colOff>1165412</xdr:colOff>
      <xdr:row>7</xdr:row>
      <xdr:rowOff>80461</xdr:rowOff>
    </xdr:to>
    <xdr:grpSp>
      <xdr:nvGrpSpPr>
        <xdr:cNvPr id="10" name="Agrupar 9" descr="BManager - Gestão Inteligente para empresas que querem crescer!">
          <a:extLst>
            <a:ext uri="{FF2B5EF4-FFF2-40B4-BE49-F238E27FC236}">
              <a16:creationId xmlns:a16="http://schemas.microsoft.com/office/drawing/2014/main" id="{27FFD5AB-67A7-8718-79D8-93AF0371180E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GrpSpPr/>
      </xdr:nvGrpSpPr>
      <xdr:grpSpPr>
        <a:xfrm>
          <a:off x="313765" y="127746"/>
          <a:ext cx="1131794" cy="1286215"/>
          <a:chOff x="313765" y="127746"/>
          <a:chExt cx="1131794" cy="1286215"/>
        </a:xfrm>
      </xdr:grpSpPr>
      <xdr:pic>
        <xdr:nvPicPr>
          <xdr:cNvPr id="4" name="Gráfico 3">
            <a:extLst>
              <a:ext uri="{FF2B5EF4-FFF2-40B4-BE49-F238E27FC236}">
                <a16:creationId xmlns:a16="http://schemas.microsoft.com/office/drawing/2014/main" id="{8AADD2C3-661E-1A2D-B142-7D5B00D830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313765" y="127746"/>
            <a:ext cx="1042147" cy="1037556"/>
          </a:xfrm>
          <a:prstGeom prst="rect">
            <a:avLst/>
          </a:prstGeom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383DB28A-14B9-7ECE-9CB0-31B96578AB58}"/>
              </a:ext>
            </a:extLst>
          </xdr:cNvPr>
          <xdr:cNvSpPr txBox="1"/>
        </xdr:nvSpPr>
        <xdr:spPr>
          <a:xfrm>
            <a:off x="369794" y="1008529"/>
            <a:ext cx="1075765" cy="40543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pt-BR" sz="2000">
                <a:latin typeface="+mj-lt"/>
              </a:rPr>
              <a:t>Manager</a:t>
            </a:r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arbara March" id="{E15512A5-54E4-4B01-BAA3-1D1E362DF8B4}" userId="d76493918c8c4c58" providerId="Windows Live"/>
</personList>
</file>

<file path=xl/theme/theme1.xml><?xml version="1.0" encoding="utf-8"?>
<a:theme xmlns:a="http://schemas.openxmlformats.org/drawingml/2006/main" name="BManager">
  <a:themeElements>
    <a:clrScheme name="Bmanager">
      <a:dk1>
        <a:srgbClr val="2E2E2E"/>
      </a:dk1>
      <a:lt1>
        <a:srgbClr val="FFFFFF"/>
      </a:lt1>
      <a:dk2>
        <a:srgbClr val="2E2E2E"/>
      </a:dk2>
      <a:lt2>
        <a:srgbClr val="EEECE1"/>
      </a:lt2>
      <a:accent1>
        <a:srgbClr val="D7E3BC"/>
      </a:accent1>
      <a:accent2>
        <a:srgbClr val="C3D69B"/>
      </a:accent2>
      <a:accent3>
        <a:srgbClr val="76923C"/>
      </a:accent3>
      <a:accent4>
        <a:srgbClr val="4F6128"/>
      </a:accent4>
      <a:accent5>
        <a:srgbClr val="003300"/>
      </a:accent5>
      <a:accent6>
        <a:srgbClr val="006805"/>
      </a:accent6>
      <a:hlink>
        <a:srgbClr val="1F497D"/>
      </a:hlink>
      <a:folHlink>
        <a:srgbClr val="632423"/>
      </a:folHlink>
    </a:clrScheme>
    <a:fontScheme name="Personalizada 1">
      <a:majorFont>
        <a:latin typeface="Aptos Display"/>
        <a:ea typeface=""/>
        <a:cs typeface=""/>
      </a:majorFont>
      <a:minorFont>
        <a:latin typeface="Aptos Mono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1" dT="2026-07-30T12:14:25.84" personId="{E15512A5-54E4-4B01-BAA3-1D1E362DF8B4}" id="{66FF1759-9607-4AAA-AFDD-1C2C647B94A7}">
    <text>Deve ser zero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3"/>
  <sheetViews>
    <sheetView showGridLines="0" tabSelected="1" zoomScale="85" zoomScaleNormal="85" workbookViewId="0">
      <selection activeCell="B38" sqref="B38"/>
    </sheetView>
  </sheetViews>
  <sheetFormatPr defaultColWidth="8.7109375" defaultRowHeight="15" x14ac:dyDescent="0.25"/>
  <cols>
    <col min="1" max="1" width="4.140625" style="43" customWidth="1"/>
    <col min="2" max="2" width="37.5703125" style="46" customWidth="1"/>
    <col min="3" max="3" width="52.28515625" style="43" customWidth="1"/>
    <col min="4" max="4" width="42.5703125" style="43" bestFit="1" customWidth="1"/>
    <col min="5" max="5" width="14.28515625" style="43" bestFit="1" customWidth="1"/>
    <col min="6" max="16384" width="8.7109375" style="43"/>
  </cols>
  <sheetData>
    <row r="2" spans="2:3" x14ac:dyDescent="0.25">
      <c r="C2" s="50" t="s">
        <v>98</v>
      </c>
    </row>
    <row r="3" spans="2:3" x14ac:dyDescent="0.25">
      <c r="C3" s="50"/>
    </row>
    <row r="4" spans="2:3" x14ac:dyDescent="0.25">
      <c r="C4" s="50"/>
    </row>
    <row r="5" spans="2:3" x14ac:dyDescent="0.25">
      <c r="C5" s="50"/>
    </row>
    <row r="6" spans="2:3" x14ac:dyDescent="0.25">
      <c r="C6" s="50"/>
    </row>
    <row r="7" spans="2:3" x14ac:dyDescent="0.25">
      <c r="C7" s="50"/>
    </row>
    <row r="8" spans="2:3" x14ac:dyDescent="0.25">
      <c r="B8" s="43"/>
      <c r="C8" s="46"/>
    </row>
    <row r="9" spans="2:3" x14ac:dyDescent="0.25">
      <c r="B9" s="2" t="s">
        <v>0</v>
      </c>
      <c r="C9" s="44" t="s">
        <v>1</v>
      </c>
    </row>
    <row r="10" spans="2:3" x14ac:dyDescent="0.25">
      <c r="B10" s="2" t="s">
        <v>2</v>
      </c>
      <c r="C10" s="45">
        <v>46235</v>
      </c>
    </row>
    <row r="11" spans="2:3" x14ac:dyDescent="0.25">
      <c r="B11" s="2" t="s">
        <v>3</v>
      </c>
      <c r="C11" s="44" t="s">
        <v>4</v>
      </c>
    </row>
    <row r="12" spans="2:3" x14ac:dyDescent="0.25">
      <c r="B12" s="2" t="s">
        <v>5</v>
      </c>
      <c r="C12" s="44">
        <v>2026</v>
      </c>
    </row>
    <row r="13" spans="2:3" x14ac:dyDescent="0.25">
      <c r="B13" s="43"/>
      <c r="C13" s="46"/>
    </row>
    <row r="14" spans="2:3" x14ac:dyDescent="0.25">
      <c r="B14" s="43"/>
      <c r="C14" s="46"/>
    </row>
    <row r="15" spans="2:3" x14ac:dyDescent="0.25">
      <c r="B15" s="2" t="s">
        <v>91</v>
      </c>
      <c r="C15" s="33">
        <v>0</v>
      </c>
    </row>
    <row r="16" spans="2:3" x14ac:dyDescent="0.25">
      <c r="B16" s="2" t="s">
        <v>92</v>
      </c>
      <c r="C16" s="33">
        <v>40</v>
      </c>
    </row>
    <row r="17" spans="2:5" x14ac:dyDescent="0.25">
      <c r="B17" s="2" t="s">
        <v>94</v>
      </c>
      <c r="C17" s="33">
        <f>+C16-C15</f>
        <v>40</v>
      </c>
    </row>
    <row r="18" spans="2:5" x14ac:dyDescent="0.25">
      <c r="B18" s="43"/>
      <c r="C18" s="46"/>
      <c r="E18" s="46"/>
    </row>
    <row r="19" spans="2:5" x14ac:dyDescent="0.25">
      <c r="B19" s="2" t="s">
        <v>95</v>
      </c>
      <c r="C19" s="33">
        <f>SUM('DFC - Diário e Mensal'!AH32+'DFC - Diário e Mensal'!AH34)</f>
        <v>0</v>
      </c>
      <c r="E19" s="46"/>
    </row>
    <row r="20" spans="2:5" x14ac:dyDescent="0.25">
      <c r="B20" s="43"/>
      <c r="C20" s="46"/>
      <c r="E20" s="46"/>
    </row>
    <row r="21" spans="2:5" x14ac:dyDescent="0.25">
      <c r="B21" s="35" t="s">
        <v>93</v>
      </c>
      <c r="C21" s="34">
        <f>+C17-C19</f>
        <v>40</v>
      </c>
      <c r="E21" s="46"/>
    </row>
    <row r="22" spans="2:5" x14ac:dyDescent="0.25">
      <c r="B22" s="43"/>
      <c r="C22" s="46"/>
    </row>
    <row r="23" spans="2:5" x14ac:dyDescent="0.25">
      <c r="B23" s="43"/>
      <c r="C23" s="46"/>
    </row>
  </sheetData>
  <mergeCells count="1">
    <mergeCell ref="C2:C7"/>
  </mergeCells>
  <pageMargins left="0.75" right="0.75" top="1" bottom="1" header="0.511811023622047" footer="0.511811023622047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showGridLines="0" zoomScaleNormal="100" workbookViewId="0">
      <selection activeCell="B22" sqref="B22"/>
    </sheetView>
  </sheetViews>
  <sheetFormatPr defaultColWidth="8.7109375" defaultRowHeight="15" x14ac:dyDescent="0.25"/>
  <cols>
    <col min="1" max="1" width="10.28515625" customWidth="1"/>
    <col min="2" max="2" width="29.42578125" customWidth="1"/>
    <col min="3" max="3" width="31.140625" customWidth="1"/>
    <col min="4" max="4" width="8" customWidth="1"/>
    <col min="5" max="5" width="12.140625" customWidth="1"/>
    <col min="6" max="6" width="12.7109375" customWidth="1"/>
  </cols>
  <sheetData>
    <row r="1" spans="1:6" x14ac:dyDescent="0.25">
      <c r="A1" s="31" t="s">
        <v>24</v>
      </c>
      <c r="B1" s="31"/>
      <c r="C1" s="31"/>
      <c r="D1" s="31"/>
      <c r="E1" s="31"/>
      <c r="F1" s="31"/>
    </row>
    <row r="2" spans="1:6" x14ac:dyDescent="0.25">
      <c r="A2" s="1" t="s">
        <v>25</v>
      </c>
    </row>
    <row r="4" spans="1:6" ht="40.5" customHeight="1" x14ac:dyDescent="0.25">
      <c r="A4" s="3" t="s">
        <v>26</v>
      </c>
      <c r="B4" s="3" t="s">
        <v>27</v>
      </c>
      <c r="C4" s="3" t="s">
        <v>28</v>
      </c>
      <c r="D4" s="32" t="s">
        <v>29</v>
      </c>
      <c r="E4" s="32" t="s">
        <v>30</v>
      </c>
      <c r="F4" s="32" t="s">
        <v>31</v>
      </c>
    </row>
    <row r="5" spans="1:6" x14ac:dyDescent="0.25">
      <c r="A5" s="4" t="s">
        <v>32</v>
      </c>
      <c r="B5" s="4" t="s">
        <v>33</v>
      </c>
      <c r="C5" s="29" t="s">
        <v>34</v>
      </c>
      <c r="D5" s="30">
        <v>1</v>
      </c>
      <c r="E5" s="30">
        <v>1</v>
      </c>
      <c r="F5" s="30">
        <v>0</v>
      </c>
    </row>
    <row r="6" spans="1:6" x14ac:dyDescent="0.25">
      <c r="A6" s="4" t="s">
        <v>32</v>
      </c>
      <c r="B6" s="4" t="s">
        <v>35</v>
      </c>
      <c r="C6" s="29" t="s">
        <v>36</v>
      </c>
      <c r="D6" s="30">
        <v>1</v>
      </c>
      <c r="E6" s="30">
        <v>1</v>
      </c>
      <c r="F6" s="30">
        <v>0</v>
      </c>
    </row>
    <row r="7" spans="1:6" x14ac:dyDescent="0.25">
      <c r="A7" s="4" t="s">
        <v>37</v>
      </c>
      <c r="B7" s="4" t="s">
        <v>38</v>
      </c>
      <c r="C7" s="29" t="s">
        <v>39</v>
      </c>
      <c r="D7" s="30">
        <v>-1</v>
      </c>
      <c r="E7" s="30">
        <v>-1</v>
      </c>
      <c r="F7" s="30">
        <v>0</v>
      </c>
    </row>
    <row r="8" spans="1:6" x14ac:dyDescent="0.25">
      <c r="A8" s="4" t="s">
        <v>37</v>
      </c>
      <c r="B8" s="4" t="s">
        <v>40</v>
      </c>
      <c r="C8" s="29" t="s">
        <v>41</v>
      </c>
      <c r="D8" s="30">
        <v>-1</v>
      </c>
      <c r="E8" s="30">
        <v>-1</v>
      </c>
      <c r="F8" s="30">
        <v>0</v>
      </c>
    </row>
    <row r="9" spans="1:6" x14ac:dyDescent="0.25">
      <c r="A9" s="4" t="s">
        <v>37</v>
      </c>
      <c r="B9" s="4" t="s">
        <v>42</v>
      </c>
      <c r="C9" s="29" t="s">
        <v>43</v>
      </c>
      <c r="D9" s="30">
        <v>-1</v>
      </c>
      <c r="E9" s="30">
        <v>-1</v>
      </c>
      <c r="F9" s="30">
        <v>0</v>
      </c>
    </row>
    <row r="10" spans="1:6" x14ac:dyDescent="0.25">
      <c r="A10" s="4" t="s">
        <v>37</v>
      </c>
      <c r="B10" s="4" t="s">
        <v>44</v>
      </c>
      <c r="C10" s="29" t="s">
        <v>45</v>
      </c>
      <c r="D10" s="30">
        <v>-1</v>
      </c>
      <c r="E10" s="30">
        <v>-1</v>
      </c>
      <c r="F10" s="30">
        <v>0</v>
      </c>
    </row>
    <row r="11" spans="1:6" x14ac:dyDescent="0.25">
      <c r="A11" s="4" t="s">
        <v>37</v>
      </c>
      <c r="B11" s="4" t="s">
        <v>46</v>
      </c>
      <c r="C11" s="29" t="s">
        <v>47</v>
      </c>
      <c r="D11" s="30">
        <v>-1</v>
      </c>
      <c r="E11" s="30">
        <v>-1</v>
      </c>
      <c r="F11" s="30">
        <v>0</v>
      </c>
    </row>
    <row r="12" spans="1:6" x14ac:dyDescent="0.25">
      <c r="A12" s="4" t="s">
        <v>37</v>
      </c>
      <c r="B12" s="4" t="s">
        <v>48</v>
      </c>
      <c r="C12" s="29" t="s">
        <v>49</v>
      </c>
      <c r="D12" s="30">
        <v>-1</v>
      </c>
      <c r="E12" s="30">
        <v>-1</v>
      </c>
      <c r="F12" s="30">
        <v>0</v>
      </c>
    </row>
    <row r="13" spans="1:6" x14ac:dyDescent="0.25">
      <c r="A13" s="4" t="s">
        <v>37</v>
      </c>
      <c r="B13" s="4" t="s">
        <v>50</v>
      </c>
      <c r="C13" s="29" t="s">
        <v>51</v>
      </c>
      <c r="D13" s="30">
        <v>-1</v>
      </c>
      <c r="E13" s="30">
        <v>-1</v>
      </c>
      <c r="F13" s="30">
        <v>0</v>
      </c>
    </row>
    <row r="14" spans="1:6" x14ac:dyDescent="0.25">
      <c r="A14" s="4" t="s">
        <v>37</v>
      </c>
      <c r="B14" s="4" t="s">
        <v>52</v>
      </c>
      <c r="C14" s="29" t="s">
        <v>53</v>
      </c>
      <c r="D14" s="30">
        <v>-1</v>
      </c>
      <c r="E14" s="30">
        <v>-1</v>
      </c>
      <c r="F14" s="30">
        <v>0</v>
      </c>
    </row>
    <row r="15" spans="1:6" x14ac:dyDescent="0.25">
      <c r="A15" s="4" t="s">
        <v>54</v>
      </c>
      <c r="B15" s="4" t="s">
        <v>55</v>
      </c>
      <c r="C15" s="29" t="s">
        <v>56</v>
      </c>
      <c r="D15" s="30">
        <v>1</v>
      </c>
      <c r="E15" s="30">
        <v>1</v>
      </c>
      <c r="F15" s="30">
        <v>0</v>
      </c>
    </row>
    <row r="16" spans="1:6" x14ac:dyDescent="0.25">
      <c r="A16" s="4" t="s">
        <v>54</v>
      </c>
      <c r="B16" s="4" t="s">
        <v>57</v>
      </c>
      <c r="C16" s="29" t="s">
        <v>58</v>
      </c>
      <c r="D16" s="30">
        <v>-1</v>
      </c>
      <c r="E16" s="30">
        <v>-1</v>
      </c>
      <c r="F16" s="30">
        <v>0</v>
      </c>
    </row>
    <row r="17" spans="1:6" x14ac:dyDescent="0.25">
      <c r="A17" s="4" t="s">
        <v>54</v>
      </c>
      <c r="B17" s="4" t="s">
        <v>59</v>
      </c>
      <c r="C17" s="29" t="s">
        <v>60</v>
      </c>
      <c r="D17" s="30">
        <v>-1</v>
      </c>
      <c r="E17" s="30">
        <v>-1</v>
      </c>
      <c r="F17" s="30">
        <v>0</v>
      </c>
    </row>
    <row r="18" spans="1:6" x14ac:dyDescent="0.25">
      <c r="A18" s="4" t="s">
        <v>61</v>
      </c>
      <c r="B18" s="4" t="s">
        <v>62</v>
      </c>
      <c r="C18" s="29" t="s">
        <v>63</v>
      </c>
      <c r="D18" s="30">
        <v>1</v>
      </c>
      <c r="E18" s="30">
        <v>1</v>
      </c>
      <c r="F18" s="30">
        <v>0</v>
      </c>
    </row>
    <row r="19" spans="1:6" x14ac:dyDescent="0.25">
      <c r="A19" s="4" t="s">
        <v>61</v>
      </c>
      <c r="B19" s="4" t="s">
        <v>64</v>
      </c>
      <c r="C19" s="29" t="s">
        <v>65</v>
      </c>
      <c r="D19" s="30">
        <v>-1</v>
      </c>
      <c r="E19" s="30">
        <v>-1</v>
      </c>
      <c r="F19" s="30">
        <v>0</v>
      </c>
    </row>
    <row r="20" spans="1:6" x14ac:dyDescent="0.25">
      <c r="A20" s="4" t="s">
        <v>61</v>
      </c>
      <c r="B20" s="4" t="s">
        <v>66</v>
      </c>
      <c r="C20" s="29" t="s">
        <v>67</v>
      </c>
      <c r="D20" s="30">
        <v>-1</v>
      </c>
      <c r="E20" s="30">
        <v>-1</v>
      </c>
      <c r="F20" s="30">
        <v>0</v>
      </c>
    </row>
    <row r="21" spans="1:6" x14ac:dyDescent="0.25">
      <c r="A21" s="4" t="s">
        <v>61</v>
      </c>
      <c r="B21" s="4" t="s">
        <v>68</v>
      </c>
      <c r="C21" s="29" t="s">
        <v>69</v>
      </c>
      <c r="D21" s="30">
        <v>-1</v>
      </c>
      <c r="E21" s="30">
        <v>-1</v>
      </c>
      <c r="F21" s="30">
        <v>0</v>
      </c>
    </row>
    <row r="22" spans="1:6" x14ac:dyDescent="0.25">
      <c r="A22" s="4" t="s">
        <v>61</v>
      </c>
      <c r="B22" s="4" t="s">
        <v>89</v>
      </c>
      <c r="C22" s="29" t="s">
        <v>90</v>
      </c>
      <c r="D22" s="30">
        <v>1</v>
      </c>
      <c r="E22" s="30">
        <v>0</v>
      </c>
      <c r="F22" s="30">
        <v>1</v>
      </c>
    </row>
    <row r="23" spans="1:6" x14ac:dyDescent="0.25">
      <c r="A23" s="4" t="s">
        <v>70</v>
      </c>
      <c r="B23" s="4" t="s">
        <v>71</v>
      </c>
      <c r="C23" s="29" t="s">
        <v>72</v>
      </c>
      <c r="D23" s="30">
        <v>0</v>
      </c>
      <c r="E23" s="30">
        <v>-1</v>
      </c>
      <c r="F23" s="30">
        <v>1</v>
      </c>
    </row>
    <row r="24" spans="1:6" x14ac:dyDescent="0.25">
      <c r="A24" s="4" t="s">
        <v>70</v>
      </c>
      <c r="B24" s="4" t="s">
        <v>73</v>
      </c>
      <c r="C24" s="29" t="s">
        <v>74</v>
      </c>
      <c r="D24" s="30">
        <v>0</v>
      </c>
      <c r="E24" s="30">
        <v>1</v>
      </c>
      <c r="F24" s="30">
        <v>-1</v>
      </c>
    </row>
    <row r="25" spans="1:6" x14ac:dyDescent="0.25">
      <c r="A25" s="4" t="s">
        <v>70</v>
      </c>
      <c r="B25" s="4" t="s">
        <v>75</v>
      </c>
      <c r="C25" s="29" t="s">
        <v>76</v>
      </c>
      <c r="D25" s="30">
        <v>0</v>
      </c>
      <c r="E25" s="30">
        <v>0</v>
      </c>
      <c r="F25" s="30">
        <v>0</v>
      </c>
    </row>
  </sheetData>
  <mergeCells count="1">
    <mergeCell ref="A1:F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showGridLines="0" zoomScaleNormal="100" workbookViewId="0">
      <selection activeCell="A31" sqref="A31"/>
    </sheetView>
  </sheetViews>
  <sheetFormatPr defaultColWidth="8.7109375" defaultRowHeight="12" x14ac:dyDescent="0.25"/>
  <cols>
    <col min="1" max="1" width="100" style="36" customWidth="1"/>
    <col min="2" max="16384" width="8.7109375" style="36"/>
  </cols>
  <sheetData>
    <row r="1" spans="1:1" ht="13.5" x14ac:dyDescent="0.25">
      <c r="A1" s="42" t="s">
        <v>6</v>
      </c>
    </row>
    <row r="2" spans="1:1" x14ac:dyDescent="0.25">
      <c r="A2" s="37" t="s">
        <v>7</v>
      </c>
    </row>
    <row r="3" spans="1:1" ht="24" x14ac:dyDescent="0.25">
      <c r="A3" s="38" t="s">
        <v>96</v>
      </c>
    </row>
    <row r="4" spans="1:1" ht="24" x14ac:dyDescent="0.25">
      <c r="A4" s="39" t="s">
        <v>97</v>
      </c>
    </row>
    <row r="5" spans="1:1" x14ac:dyDescent="0.25">
      <c r="A5" s="40" t="s">
        <v>8</v>
      </c>
    </row>
    <row r="6" spans="1:1" x14ac:dyDescent="0.25">
      <c r="A6" s="40" t="s">
        <v>9</v>
      </c>
    </row>
    <row r="7" spans="1:1" x14ac:dyDescent="0.25">
      <c r="A7" s="40" t="s">
        <v>10</v>
      </c>
    </row>
    <row r="8" spans="1:1" x14ac:dyDescent="0.25">
      <c r="A8" s="40" t="s">
        <v>11</v>
      </c>
    </row>
    <row r="9" spans="1:1" x14ac:dyDescent="0.25">
      <c r="A9" s="40" t="s">
        <v>12</v>
      </c>
    </row>
    <row r="10" spans="1:1" x14ac:dyDescent="0.25">
      <c r="A10" s="38" t="s">
        <v>13</v>
      </c>
    </row>
    <row r="11" spans="1:1" x14ac:dyDescent="0.25">
      <c r="A11" s="38" t="s">
        <v>14</v>
      </c>
    </row>
    <row r="12" spans="1:1" x14ac:dyDescent="0.25">
      <c r="A12" s="38" t="s">
        <v>15</v>
      </c>
    </row>
    <row r="13" spans="1:1" x14ac:dyDescent="0.25">
      <c r="A13" s="38" t="s">
        <v>16</v>
      </c>
    </row>
    <row r="14" spans="1:1" x14ac:dyDescent="0.25">
      <c r="A14" s="38" t="s">
        <v>17</v>
      </c>
    </row>
    <row r="15" spans="1:1" x14ac:dyDescent="0.25">
      <c r="A15" s="41" t="s">
        <v>18</v>
      </c>
    </row>
    <row r="16" spans="1:1" x14ac:dyDescent="0.25">
      <c r="A16" s="41" t="s">
        <v>19</v>
      </c>
    </row>
    <row r="17" spans="1:1" x14ac:dyDescent="0.25">
      <c r="A17" s="38" t="s">
        <v>20</v>
      </c>
    </row>
    <row r="18" spans="1:1" x14ac:dyDescent="0.25">
      <c r="A18" s="38" t="s">
        <v>21</v>
      </c>
    </row>
    <row r="19" spans="1:1" x14ac:dyDescent="0.25">
      <c r="A19" s="41" t="s">
        <v>22</v>
      </c>
    </row>
    <row r="20" spans="1:1" x14ac:dyDescent="0.25">
      <c r="A20" s="41" t="s">
        <v>23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4"/>
  <sheetViews>
    <sheetView showGridLines="0" zoomScaleNormal="100" workbookViewId="0">
      <pane ySplit="4" topLeftCell="A5" activePane="bottomLeft" state="frozen"/>
      <selection pane="bottomLeft" activeCell="C36" sqref="C36"/>
    </sheetView>
  </sheetViews>
  <sheetFormatPr defaultColWidth="8.7109375" defaultRowHeight="15" x14ac:dyDescent="0.25"/>
  <cols>
    <col min="1" max="1" width="13" style="9" customWidth="1"/>
    <col min="2" max="2" width="46" style="10" customWidth="1"/>
    <col min="3" max="3" width="20" style="4" customWidth="1"/>
    <col min="4" max="4" width="30" style="4" customWidth="1"/>
    <col min="5" max="5" width="13" style="5" customWidth="1"/>
    <col min="6" max="6" width="15" style="6" customWidth="1"/>
    <col min="7" max="8" width="16" style="5" customWidth="1"/>
  </cols>
  <sheetData>
    <row r="1" spans="1:8" ht="18.75" x14ac:dyDescent="0.3">
      <c r="A1" s="7" t="s">
        <v>77</v>
      </c>
      <c r="B1" s="7"/>
      <c r="C1"/>
      <c r="D1"/>
      <c r="E1"/>
      <c r="F1"/>
      <c r="G1"/>
      <c r="H1"/>
    </row>
    <row r="2" spans="1:8" x14ac:dyDescent="0.25">
      <c r="A2" s="1" t="s">
        <v>78</v>
      </c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ht="31.5" customHeight="1" x14ac:dyDescent="0.25">
      <c r="A4" s="8" t="s">
        <v>79</v>
      </c>
      <c r="B4" s="8" t="s">
        <v>80</v>
      </c>
      <c r="C4" s="8" t="s">
        <v>26</v>
      </c>
      <c r="D4" s="8" t="s">
        <v>27</v>
      </c>
      <c r="E4" s="8" t="s">
        <v>81</v>
      </c>
      <c r="F4" s="8" t="s">
        <v>82</v>
      </c>
      <c r="G4" s="8" t="s">
        <v>30</v>
      </c>
      <c r="H4" s="8" t="s">
        <v>31</v>
      </c>
    </row>
    <row r="5" spans="1:8" x14ac:dyDescent="0.25">
      <c r="A5" s="11"/>
      <c r="B5" s="12"/>
      <c r="C5" s="4" t="str">
        <f t="shared" ref="C5:C36" si="0">IF(B5="","",TRIM(LEFT(B5,FIND(" - ",B5&amp;" - ")-1)))</f>
        <v/>
      </c>
      <c r="D5" s="4" t="str">
        <f t="shared" ref="D5:D36" si="1">IF(B5="","",TRIM(MID(B5,FIND(" - ",B5&amp;" - ")+3,FIND(" - ",B5&amp;" - ",FIND(" - ",B5&amp;" - ")+3)-(FIND(" - ",B5&amp;" - ")+3))))</f>
        <v/>
      </c>
      <c r="E5" s="5" t="str">
        <f t="shared" ref="E5:E36" si="2">IF(B5="","",IFERROR(VALUE(SUBSTITUTE(TRIM(MID(B5,FIND(" - ",B5&amp;" - ",FIND(" - ",B5&amp;" - ")+3)+3,LEN(B5))),",",".")),0))</f>
        <v/>
      </c>
      <c r="F5" s="6" t="str">
        <f>IF(B5="","",IFERROR(E5*INDEX('de-para'!$D$5:$D$25,MATCH(TRIM(LOWER(D5)),'de-para'!$C$5:$C$25,0)),"Categoria não encontrada"))</f>
        <v/>
      </c>
      <c r="G5" s="5" t="str">
        <f>IF(B5="","",IFERROR(E5*INDEX('de-para'!$E$5:$E$25,MATCH(TRIM(LOWER(D5)),'de-para'!$C$5:$C$25,0)),0))</f>
        <v/>
      </c>
      <c r="H5" s="5" t="str">
        <f>IF(B5="","",IFERROR(E5*INDEX('de-para'!$F$5:$F$25,MATCH(TRIM(LOWER(D5)),'de-para'!$C$5:$C$25,0)),0))</f>
        <v/>
      </c>
    </row>
    <row r="6" spans="1:8" x14ac:dyDescent="0.25">
      <c r="A6" s="11"/>
      <c r="B6" s="12"/>
      <c r="C6" s="4" t="str">
        <f t="shared" si="0"/>
        <v/>
      </c>
      <c r="D6" s="4" t="str">
        <f t="shared" si="1"/>
        <v/>
      </c>
      <c r="E6" s="5" t="str">
        <f t="shared" si="2"/>
        <v/>
      </c>
      <c r="F6" s="6" t="str">
        <f>IF(B6="","",IFERROR(E6*INDEX('de-para'!$D$5:$D$25,MATCH(TRIM(LOWER(D6)),'de-para'!$C$5:$C$25,0)),"Categoria não encontrada"))</f>
        <v/>
      </c>
      <c r="G6" s="5" t="str">
        <f>IF(B6="","",IFERROR(E6*INDEX('de-para'!$E$5:$E$25,MATCH(TRIM(LOWER(D6)),'de-para'!$C$5:$C$25,0)),0))</f>
        <v/>
      </c>
      <c r="H6" s="5" t="str">
        <f>IF(B6="","",IFERROR(E6*INDEX('de-para'!$F$5:$F$25,MATCH(TRIM(LOWER(D6)),'de-para'!$C$5:$C$25,0)),0))</f>
        <v/>
      </c>
    </row>
    <row r="7" spans="1:8" x14ac:dyDescent="0.25">
      <c r="A7" s="11"/>
      <c r="B7" s="12"/>
      <c r="C7" s="4" t="str">
        <f t="shared" si="0"/>
        <v/>
      </c>
      <c r="D7" s="4" t="str">
        <f t="shared" si="1"/>
        <v/>
      </c>
      <c r="E7" s="5" t="str">
        <f t="shared" si="2"/>
        <v/>
      </c>
      <c r="F7" s="6" t="str">
        <f>IF(B7="","",IFERROR(E7*INDEX('de-para'!$D$5:$D$25,MATCH(TRIM(LOWER(D7)),'de-para'!$C$5:$C$25,0)),"Categoria não encontrada"))</f>
        <v/>
      </c>
      <c r="G7" s="5" t="str">
        <f>IF(B7="","",IFERROR(E7*INDEX('de-para'!$E$5:$E$25,MATCH(TRIM(LOWER(D7)),'de-para'!$C$5:$C$25,0)),0))</f>
        <v/>
      </c>
      <c r="H7" s="5" t="str">
        <f>IF(B7="","",IFERROR(E7*INDEX('de-para'!$F$5:$F$25,MATCH(TRIM(LOWER(D7)),'de-para'!$C$5:$C$25,0)),0))</f>
        <v/>
      </c>
    </row>
    <row r="8" spans="1:8" x14ac:dyDescent="0.25">
      <c r="A8" s="11"/>
      <c r="B8" s="12"/>
      <c r="C8" s="4" t="str">
        <f t="shared" si="0"/>
        <v/>
      </c>
      <c r="D8" s="4" t="str">
        <f t="shared" si="1"/>
        <v/>
      </c>
      <c r="E8" s="5" t="str">
        <f t="shared" si="2"/>
        <v/>
      </c>
      <c r="F8" s="6" t="str">
        <f>IF(B8="","",IFERROR(E8*INDEX('de-para'!$D$5:$D$25,MATCH(TRIM(LOWER(D8)),'de-para'!$C$5:$C$25,0)),"Categoria não encontrada"))</f>
        <v/>
      </c>
      <c r="G8" s="5" t="str">
        <f>IF(B8="","",IFERROR(E8*INDEX('de-para'!$E$5:$E$25,MATCH(TRIM(LOWER(D8)),'de-para'!$C$5:$C$25,0)),0))</f>
        <v/>
      </c>
      <c r="H8" s="5" t="str">
        <f>IF(B8="","",IFERROR(E8*INDEX('de-para'!$F$5:$F$25,MATCH(TRIM(LOWER(D8)),'de-para'!$C$5:$C$25,0)),0))</f>
        <v/>
      </c>
    </row>
    <row r="9" spans="1:8" x14ac:dyDescent="0.25">
      <c r="A9" s="11"/>
      <c r="B9" s="12"/>
      <c r="C9" s="4" t="str">
        <f t="shared" si="0"/>
        <v/>
      </c>
      <c r="D9" s="4" t="str">
        <f t="shared" si="1"/>
        <v/>
      </c>
      <c r="E9" s="5" t="str">
        <f t="shared" si="2"/>
        <v/>
      </c>
      <c r="F9" s="6" t="str">
        <f>IF(B9="","",IFERROR(E9*INDEX('de-para'!$D$5:$D$25,MATCH(TRIM(LOWER(D9)),'de-para'!$C$5:$C$25,0)),"Categoria não encontrada"))</f>
        <v/>
      </c>
      <c r="G9" s="5" t="str">
        <f>IF(B9="","",IFERROR(E9*INDEX('de-para'!$E$5:$E$25,MATCH(TRIM(LOWER(D9)),'de-para'!$C$5:$C$25,0)),0))</f>
        <v/>
      </c>
      <c r="H9" s="5" t="str">
        <f>IF(B9="","",IFERROR(E9*INDEX('de-para'!$F$5:$F$25,MATCH(TRIM(LOWER(D9)),'de-para'!$C$5:$C$25,0)),0))</f>
        <v/>
      </c>
    </row>
    <row r="10" spans="1:8" x14ac:dyDescent="0.25">
      <c r="A10" s="11"/>
      <c r="B10" s="12"/>
      <c r="C10" s="4" t="str">
        <f t="shared" si="0"/>
        <v/>
      </c>
      <c r="D10" s="4" t="str">
        <f t="shared" si="1"/>
        <v/>
      </c>
      <c r="E10" s="5" t="str">
        <f t="shared" si="2"/>
        <v/>
      </c>
      <c r="F10" s="6" t="str">
        <f>IF(B10="","",IFERROR(E10*INDEX('de-para'!$D$5:$D$25,MATCH(TRIM(LOWER(D10)),'de-para'!$C$5:$C$25,0)),"Categoria não encontrada"))</f>
        <v/>
      </c>
      <c r="G10" s="5" t="str">
        <f>IF(B10="","",IFERROR(E10*INDEX('de-para'!$E$5:$E$25,MATCH(TRIM(LOWER(D10)),'de-para'!$C$5:$C$25,0)),0))</f>
        <v/>
      </c>
      <c r="H10" s="5" t="str">
        <f>IF(B10="","",IFERROR(E10*INDEX('de-para'!$F$5:$F$25,MATCH(TRIM(LOWER(D10)),'de-para'!$C$5:$C$25,0)),0))</f>
        <v/>
      </c>
    </row>
    <row r="11" spans="1:8" x14ac:dyDescent="0.25">
      <c r="A11" s="11"/>
      <c r="B11" s="12"/>
      <c r="C11" s="4" t="str">
        <f t="shared" si="0"/>
        <v/>
      </c>
      <c r="D11" s="4" t="str">
        <f t="shared" si="1"/>
        <v/>
      </c>
      <c r="E11" s="5" t="str">
        <f t="shared" si="2"/>
        <v/>
      </c>
      <c r="F11" s="6" t="str">
        <f>IF(B11="","",IFERROR(E11*INDEX('de-para'!$D$5:$D$25,MATCH(TRIM(LOWER(D11)),'de-para'!$C$5:$C$25,0)),"Categoria não encontrada"))</f>
        <v/>
      </c>
      <c r="G11" s="5" t="str">
        <f>IF(B11="","",IFERROR(E11*INDEX('de-para'!$E$5:$E$25,MATCH(TRIM(LOWER(D11)),'de-para'!$C$5:$C$25,0)),0))</f>
        <v/>
      </c>
      <c r="H11" s="5" t="str">
        <f>IF(B11="","",IFERROR(E11*INDEX('de-para'!$F$5:$F$25,MATCH(TRIM(LOWER(D11)),'de-para'!$C$5:$C$25,0)),0))</f>
        <v/>
      </c>
    </row>
    <row r="12" spans="1:8" x14ac:dyDescent="0.25">
      <c r="A12" s="11"/>
      <c r="B12" s="12"/>
      <c r="C12" s="4" t="str">
        <f t="shared" si="0"/>
        <v/>
      </c>
      <c r="D12" s="4" t="str">
        <f t="shared" si="1"/>
        <v/>
      </c>
      <c r="E12" s="5" t="str">
        <f t="shared" si="2"/>
        <v/>
      </c>
      <c r="F12" s="6" t="str">
        <f>IF(B12="","",IFERROR(E12*INDEX('de-para'!$D$5:$D$25,MATCH(TRIM(LOWER(D12)),'de-para'!$C$5:$C$25,0)),"Categoria não encontrada"))</f>
        <v/>
      </c>
      <c r="G12" s="5" t="str">
        <f>IF(B12="","",IFERROR(E12*INDEX('de-para'!$E$5:$E$25,MATCH(TRIM(LOWER(D12)),'de-para'!$C$5:$C$25,0)),0))</f>
        <v/>
      </c>
      <c r="H12" s="5" t="str">
        <f>IF(B12="","",IFERROR(E12*INDEX('de-para'!$F$5:$F$25,MATCH(TRIM(LOWER(D12)),'de-para'!$C$5:$C$25,0)),0))</f>
        <v/>
      </c>
    </row>
    <row r="13" spans="1:8" x14ac:dyDescent="0.25">
      <c r="C13" s="4" t="str">
        <f t="shared" si="0"/>
        <v/>
      </c>
      <c r="D13" s="4" t="str">
        <f t="shared" si="1"/>
        <v/>
      </c>
      <c r="E13" s="5" t="str">
        <f t="shared" si="2"/>
        <v/>
      </c>
      <c r="F13" s="6" t="str">
        <f>IF(B13="","",IFERROR(E13*INDEX('de-para'!$D$5:$D$25,MATCH(TRIM(LOWER(D13)),'de-para'!$C$5:$C$25,0)),"Categoria não encontrada"))</f>
        <v/>
      </c>
      <c r="G13" s="5" t="str">
        <f>IF(B13="","",IFERROR(E13*INDEX('de-para'!$E$5:$E$25,MATCH(TRIM(LOWER(D13)),'de-para'!$C$5:$C$25,0)),0))</f>
        <v/>
      </c>
      <c r="H13" s="5" t="str">
        <f>IF(B13="","",IFERROR(E13*INDEX('de-para'!$F$5:$F$25,MATCH(TRIM(LOWER(D13)),'de-para'!$C$5:$C$25,0)),0))</f>
        <v/>
      </c>
    </row>
    <row r="14" spans="1:8" x14ac:dyDescent="0.25">
      <c r="C14" s="4" t="str">
        <f t="shared" si="0"/>
        <v/>
      </c>
      <c r="D14" s="4" t="str">
        <f t="shared" si="1"/>
        <v/>
      </c>
      <c r="E14" s="5" t="str">
        <f t="shared" si="2"/>
        <v/>
      </c>
      <c r="F14" s="6" t="str">
        <f>IF(B14="","",IFERROR(E14*INDEX('de-para'!$D$5:$D$25,MATCH(TRIM(LOWER(D14)),'de-para'!$C$5:$C$25,0)),"Categoria não encontrada"))</f>
        <v/>
      </c>
      <c r="G14" s="5" t="str">
        <f>IF(B14="","",IFERROR(E14*INDEX('de-para'!$E$5:$E$25,MATCH(TRIM(LOWER(D14)),'de-para'!$C$5:$C$25,0)),0))</f>
        <v/>
      </c>
      <c r="H14" s="5" t="str">
        <f>IF(B14="","",IFERROR(E14*INDEX('de-para'!$F$5:$F$25,MATCH(TRIM(LOWER(D14)),'de-para'!$C$5:$C$25,0)),0))</f>
        <v/>
      </c>
    </row>
    <row r="15" spans="1:8" x14ac:dyDescent="0.25">
      <c r="C15" s="4" t="str">
        <f t="shared" si="0"/>
        <v/>
      </c>
      <c r="D15" s="4" t="str">
        <f t="shared" si="1"/>
        <v/>
      </c>
      <c r="E15" s="5" t="str">
        <f t="shared" si="2"/>
        <v/>
      </c>
      <c r="F15" s="6" t="str">
        <f>IF(B15="","",IFERROR(E15*INDEX('de-para'!$D$5:$D$25,MATCH(TRIM(LOWER(D15)),'de-para'!$C$5:$C$25,0)),"Categoria não encontrada"))</f>
        <v/>
      </c>
      <c r="G15" s="5" t="str">
        <f>IF(B15="","",IFERROR(E15*INDEX('de-para'!$E$5:$E$25,MATCH(TRIM(LOWER(D15)),'de-para'!$C$5:$C$25,0)),0))</f>
        <v/>
      </c>
      <c r="H15" s="5" t="str">
        <f>IF(B15="","",IFERROR(E15*INDEX('de-para'!$F$5:$F$25,MATCH(TRIM(LOWER(D15)),'de-para'!$C$5:$C$25,0)),0))</f>
        <v/>
      </c>
    </row>
    <row r="16" spans="1:8" x14ac:dyDescent="0.25">
      <c r="C16" s="4" t="str">
        <f t="shared" si="0"/>
        <v/>
      </c>
      <c r="D16" s="4" t="str">
        <f t="shared" si="1"/>
        <v/>
      </c>
      <c r="E16" s="5" t="str">
        <f t="shared" si="2"/>
        <v/>
      </c>
      <c r="F16" s="6" t="str">
        <f>IF(B16="","",IFERROR(E16*INDEX('de-para'!$D$5:$D$25,MATCH(TRIM(LOWER(D16)),'de-para'!$C$5:$C$25,0)),"Categoria não encontrada"))</f>
        <v/>
      </c>
      <c r="G16" s="5" t="str">
        <f>IF(B16="","",IFERROR(E16*INDEX('de-para'!$E$5:$E$25,MATCH(TRIM(LOWER(D16)),'de-para'!$C$5:$C$25,0)),0))</f>
        <v/>
      </c>
      <c r="H16" s="5" t="str">
        <f>IF(B16="","",IFERROR(E16*INDEX('de-para'!$F$5:$F$25,MATCH(TRIM(LOWER(D16)),'de-para'!$C$5:$C$25,0)),0))</f>
        <v/>
      </c>
    </row>
    <row r="17" spans="3:8" x14ac:dyDescent="0.25">
      <c r="C17" s="4" t="str">
        <f t="shared" si="0"/>
        <v/>
      </c>
      <c r="D17" s="4" t="str">
        <f t="shared" si="1"/>
        <v/>
      </c>
      <c r="E17" s="5" t="str">
        <f t="shared" si="2"/>
        <v/>
      </c>
      <c r="F17" s="6" t="str">
        <f>IF(B17="","",IFERROR(E17*INDEX('de-para'!$D$5:$D$25,MATCH(TRIM(LOWER(D17)),'de-para'!$C$5:$C$25,0)),"Categoria não encontrada"))</f>
        <v/>
      </c>
      <c r="G17" s="5" t="str">
        <f>IF(B17="","",IFERROR(E17*INDEX('de-para'!$E$5:$E$25,MATCH(TRIM(LOWER(D17)),'de-para'!$C$5:$C$25,0)),0))</f>
        <v/>
      </c>
      <c r="H17" s="5" t="str">
        <f>IF(B17="","",IFERROR(E17*INDEX('de-para'!$F$5:$F$25,MATCH(TRIM(LOWER(D17)),'de-para'!$C$5:$C$25,0)),0))</f>
        <v/>
      </c>
    </row>
    <row r="18" spans="3:8" x14ac:dyDescent="0.25">
      <c r="C18" s="4" t="str">
        <f t="shared" si="0"/>
        <v/>
      </c>
      <c r="D18" s="4" t="str">
        <f t="shared" si="1"/>
        <v/>
      </c>
      <c r="E18" s="5" t="str">
        <f t="shared" si="2"/>
        <v/>
      </c>
      <c r="F18" s="6" t="str">
        <f>IF(B18="","",IFERROR(E18*INDEX('de-para'!$D$5:$D$25,MATCH(TRIM(LOWER(D18)),'de-para'!$C$5:$C$25,0)),"Categoria não encontrada"))</f>
        <v/>
      </c>
      <c r="G18" s="5" t="str">
        <f>IF(B18="","",IFERROR(E18*INDEX('de-para'!$E$5:$E$25,MATCH(TRIM(LOWER(D18)),'de-para'!$C$5:$C$25,0)),0))</f>
        <v/>
      </c>
      <c r="H18" s="5" t="str">
        <f>IF(B18="","",IFERROR(E18*INDEX('de-para'!$F$5:$F$25,MATCH(TRIM(LOWER(D18)),'de-para'!$C$5:$C$25,0)),0))</f>
        <v/>
      </c>
    </row>
    <row r="19" spans="3:8" x14ac:dyDescent="0.25">
      <c r="C19" s="4" t="str">
        <f t="shared" si="0"/>
        <v/>
      </c>
      <c r="D19" s="4" t="str">
        <f t="shared" si="1"/>
        <v/>
      </c>
      <c r="E19" s="5" t="str">
        <f t="shared" si="2"/>
        <v/>
      </c>
      <c r="F19" s="6" t="str">
        <f>IF(B19="","",IFERROR(E19*INDEX('de-para'!$D$5:$D$25,MATCH(TRIM(LOWER(D19)),'de-para'!$C$5:$C$25,0)),"Categoria não encontrada"))</f>
        <v/>
      </c>
      <c r="G19" s="5" t="str">
        <f>IF(B19="","",IFERROR(E19*INDEX('de-para'!$E$5:$E$25,MATCH(TRIM(LOWER(D19)),'de-para'!$C$5:$C$25,0)),0))</f>
        <v/>
      </c>
      <c r="H19" s="5" t="str">
        <f>IF(B19="","",IFERROR(E19*INDEX('de-para'!$F$5:$F$25,MATCH(TRIM(LOWER(D19)),'de-para'!$C$5:$C$25,0)),0))</f>
        <v/>
      </c>
    </row>
    <row r="20" spans="3:8" x14ac:dyDescent="0.25">
      <c r="C20" s="4" t="str">
        <f t="shared" si="0"/>
        <v/>
      </c>
      <c r="D20" s="4" t="str">
        <f t="shared" si="1"/>
        <v/>
      </c>
      <c r="E20" s="5" t="str">
        <f t="shared" si="2"/>
        <v/>
      </c>
      <c r="F20" s="6" t="str">
        <f>IF(B20="","",IFERROR(E20*INDEX('de-para'!$D$5:$D$25,MATCH(TRIM(LOWER(D20)),'de-para'!$C$5:$C$25,0)),"Categoria não encontrada"))</f>
        <v/>
      </c>
      <c r="G20" s="5" t="str">
        <f>IF(B20="","",IFERROR(E20*INDEX('de-para'!$E$5:$E$25,MATCH(TRIM(LOWER(D20)),'de-para'!$C$5:$C$25,0)),0))</f>
        <v/>
      </c>
      <c r="H20" s="5" t="str">
        <f>IF(B20="","",IFERROR(E20*INDEX('de-para'!$F$5:$F$25,MATCH(TRIM(LOWER(D20)),'de-para'!$C$5:$C$25,0)),0))</f>
        <v/>
      </c>
    </row>
    <row r="21" spans="3:8" x14ac:dyDescent="0.25">
      <c r="C21" s="4" t="str">
        <f t="shared" si="0"/>
        <v/>
      </c>
      <c r="D21" s="4" t="str">
        <f t="shared" si="1"/>
        <v/>
      </c>
      <c r="E21" s="5" t="str">
        <f t="shared" si="2"/>
        <v/>
      </c>
      <c r="F21" s="6" t="str">
        <f>IF(B21="","",IFERROR(E21*INDEX('de-para'!$D$5:$D$25,MATCH(TRIM(LOWER(D21)),'de-para'!$C$5:$C$25,0)),"Categoria não encontrada"))</f>
        <v/>
      </c>
      <c r="G21" s="5" t="str">
        <f>IF(B21="","",IFERROR(E21*INDEX('de-para'!$E$5:$E$25,MATCH(TRIM(LOWER(D21)),'de-para'!$C$5:$C$25,0)),0))</f>
        <v/>
      </c>
      <c r="H21" s="5" t="str">
        <f>IF(B21="","",IFERROR(E21*INDEX('de-para'!$F$5:$F$25,MATCH(TRIM(LOWER(D21)),'de-para'!$C$5:$C$25,0)),0))</f>
        <v/>
      </c>
    </row>
    <row r="22" spans="3:8" x14ac:dyDescent="0.25">
      <c r="C22" s="4" t="str">
        <f t="shared" si="0"/>
        <v/>
      </c>
      <c r="D22" s="4" t="str">
        <f t="shared" si="1"/>
        <v/>
      </c>
      <c r="E22" s="5" t="str">
        <f t="shared" si="2"/>
        <v/>
      </c>
      <c r="F22" s="6" t="str">
        <f>IF(B22="","",IFERROR(E22*INDEX('de-para'!$D$5:$D$25,MATCH(TRIM(LOWER(D22)),'de-para'!$C$5:$C$25,0)),"Categoria não encontrada"))</f>
        <v/>
      </c>
      <c r="G22" s="5" t="str">
        <f>IF(B22="","",IFERROR(E22*INDEX('de-para'!$E$5:$E$25,MATCH(TRIM(LOWER(D22)),'de-para'!$C$5:$C$25,0)),0))</f>
        <v/>
      </c>
      <c r="H22" s="5" t="str">
        <f>IF(B22="","",IFERROR(E22*INDEX('de-para'!$F$5:$F$25,MATCH(TRIM(LOWER(D22)),'de-para'!$C$5:$C$25,0)),0))</f>
        <v/>
      </c>
    </row>
    <row r="23" spans="3:8" x14ac:dyDescent="0.25">
      <c r="C23" s="4" t="str">
        <f t="shared" si="0"/>
        <v/>
      </c>
      <c r="D23" s="4" t="str">
        <f t="shared" si="1"/>
        <v/>
      </c>
      <c r="E23" s="5" t="str">
        <f t="shared" si="2"/>
        <v/>
      </c>
      <c r="F23" s="6" t="str">
        <f>IF(B23="","",IFERROR(E23*INDEX('de-para'!$D$5:$D$25,MATCH(TRIM(LOWER(D23)),'de-para'!$C$5:$C$25,0)),"Categoria não encontrada"))</f>
        <v/>
      </c>
      <c r="G23" s="5" t="str">
        <f>IF(B23="","",IFERROR(E23*INDEX('de-para'!$E$5:$E$25,MATCH(TRIM(LOWER(D23)),'de-para'!$C$5:$C$25,0)),0))</f>
        <v/>
      </c>
      <c r="H23" s="5" t="str">
        <f>IF(B23="","",IFERROR(E23*INDEX('de-para'!$F$5:$F$25,MATCH(TRIM(LOWER(D23)),'de-para'!$C$5:$C$25,0)),0))</f>
        <v/>
      </c>
    </row>
    <row r="24" spans="3:8" x14ac:dyDescent="0.25">
      <c r="C24" s="4" t="str">
        <f t="shared" si="0"/>
        <v/>
      </c>
      <c r="D24" s="4" t="str">
        <f t="shared" si="1"/>
        <v/>
      </c>
      <c r="E24" s="5" t="str">
        <f t="shared" si="2"/>
        <v/>
      </c>
      <c r="F24" s="6" t="str">
        <f>IF(B24="","",IFERROR(E24*INDEX('de-para'!$D$5:$D$25,MATCH(TRIM(LOWER(D24)),'de-para'!$C$5:$C$25,0)),"Categoria não encontrada"))</f>
        <v/>
      </c>
      <c r="G24" s="5" t="str">
        <f>IF(B24="","",IFERROR(E24*INDEX('de-para'!$E$5:$E$25,MATCH(TRIM(LOWER(D24)),'de-para'!$C$5:$C$25,0)),0))</f>
        <v/>
      </c>
      <c r="H24" s="5" t="str">
        <f>IF(B24="","",IFERROR(E24*INDEX('de-para'!$F$5:$F$25,MATCH(TRIM(LOWER(D24)),'de-para'!$C$5:$C$25,0)),0))</f>
        <v/>
      </c>
    </row>
    <row r="25" spans="3:8" x14ac:dyDescent="0.25">
      <c r="C25" s="4" t="str">
        <f t="shared" si="0"/>
        <v/>
      </c>
      <c r="D25" s="4" t="str">
        <f t="shared" si="1"/>
        <v/>
      </c>
      <c r="E25" s="5" t="str">
        <f t="shared" si="2"/>
        <v/>
      </c>
      <c r="F25" s="6" t="str">
        <f>IF(B25="","",IFERROR(E25*INDEX('de-para'!$D$5:$D$25,MATCH(TRIM(LOWER(D25)),'de-para'!$C$5:$C$25,0)),"Categoria não encontrada"))</f>
        <v/>
      </c>
      <c r="G25" s="5" t="str">
        <f>IF(B25="","",IFERROR(E25*INDEX('de-para'!$E$5:$E$25,MATCH(TRIM(LOWER(D25)),'de-para'!$C$5:$C$25,0)),0))</f>
        <v/>
      </c>
      <c r="H25" s="5" t="str">
        <f>IF(B25="","",IFERROR(E25*INDEX('de-para'!$F$5:$F$25,MATCH(TRIM(LOWER(D25)),'de-para'!$C$5:$C$25,0)),0))</f>
        <v/>
      </c>
    </row>
    <row r="26" spans="3:8" x14ac:dyDescent="0.25">
      <c r="C26" s="4" t="str">
        <f t="shared" si="0"/>
        <v/>
      </c>
      <c r="D26" s="4" t="str">
        <f t="shared" si="1"/>
        <v/>
      </c>
      <c r="E26" s="5" t="str">
        <f t="shared" si="2"/>
        <v/>
      </c>
      <c r="F26" s="6" t="str">
        <f>IF(B26="","",IFERROR(E26*INDEX('de-para'!$D$5:$D$25,MATCH(TRIM(LOWER(D26)),'de-para'!$C$5:$C$25,0)),"Categoria não encontrada"))</f>
        <v/>
      </c>
      <c r="G26" s="5" t="str">
        <f>IF(B26="","",IFERROR(E26*INDEX('de-para'!$E$5:$E$25,MATCH(TRIM(LOWER(D26)),'de-para'!$C$5:$C$25,0)),0))</f>
        <v/>
      </c>
      <c r="H26" s="5" t="str">
        <f>IF(B26="","",IFERROR(E26*INDEX('de-para'!$F$5:$F$25,MATCH(TRIM(LOWER(D26)),'de-para'!$C$5:$C$25,0)),0))</f>
        <v/>
      </c>
    </row>
    <row r="27" spans="3:8" x14ac:dyDescent="0.25">
      <c r="C27" s="4" t="str">
        <f t="shared" si="0"/>
        <v/>
      </c>
      <c r="D27" s="4" t="str">
        <f t="shared" si="1"/>
        <v/>
      </c>
      <c r="E27" s="5" t="str">
        <f t="shared" si="2"/>
        <v/>
      </c>
      <c r="F27" s="6" t="str">
        <f>IF(B27="","",IFERROR(E27*INDEX('de-para'!$D$5:$D$25,MATCH(TRIM(LOWER(D27)),'de-para'!$C$5:$C$25,0)),"Categoria não encontrada"))</f>
        <v/>
      </c>
      <c r="G27" s="5" t="str">
        <f>IF(B27="","",IFERROR(E27*INDEX('de-para'!$E$5:$E$25,MATCH(TRIM(LOWER(D27)),'de-para'!$C$5:$C$25,0)),0))</f>
        <v/>
      </c>
      <c r="H27" s="5" t="str">
        <f>IF(B27="","",IFERROR(E27*INDEX('de-para'!$F$5:$F$25,MATCH(TRIM(LOWER(D27)),'de-para'!$C$5:$C$25,0)),0))</f>
        <v/>
      </c>
    </row>
    <row r="28" spans="3:8" x14ac:dyDescent="0.25">
      <c r="C28" s="4" t="str">
        <f t="shared" si="0"/>
        <v/>
      </c>
      <c r="D28" s="4" t="str">
        <f t="shared" si="1"/>
        <v/>
      </c>
      <c r="E28" s="5" t="str">
        <f t="shared" si="2"/>
        <v/>
      </c>
      <c r="F28" s="6" t="str">
        <f>IF(B28="","",IFERROR(E28*INDEX('de-para'!$D$5:$D$25,MATCH(TRIM(LOWER(D28)),'de-para'!$C$5:$C$25,0)),"Categoria não encontrada"))</f>
        <v/>
      </c>
      <c r="G28" s="5" t="str">
        <f>IF(B28="","",IFERROR(E28*INDEX('de-para'!$E$5:$E$25,MATCH(TRIM(LOWER(D28)),'de-para'!$C$5:$C$25,0)),0))</f>
        <v/>
      </c>
      <c r="H28" s="5" t="str">
        <f>IF(B28="","",IFERROR(E28*INDEX('de-para'!$F$5:$F$25,MATCH(TRIM(LOWER(D28)),'de-para'!$C$5:$C$25,0)),0))</f>
        <v/>
      </c>
    </row>
    <row r="29" spans="3:8" x14ac:dyDescent="0.25">
      <c r="C29" s="4" t="str">
        <f t="shared" si="0"/>
        <v/>
      </c>
      <c r="D29" s="4" t="str">
        <f t="shared" si="1"/>
        <v/>
      </c>
      <c r="E29" s="5" t="str">
        <f t="shared" si="2"/>
        <v/>
      </c>
      <c r="F29" s="6" t="str">
        <f>IF(B29="","",IFERROR(E29*INDEX('de-para'!$D$5:$D$25,MATCH(TRIM(LOWER(D29)),'de-para'!$C$5:$C$25,0)),"Categoria não encontrada"))</f>
        <v/>
      </c>
      <c r="G29" s="5" t="str">
        <f>IF(B29="","",IFERROR(E29*INDEX('de-para'!$E$5:$E$25,MATCH(TRIM(LOWER(D29)),'de-para'!$C$5:$C$25,0)),0))</f>
        <v/>
      </c>
      <c r="H29" s="5" t="str">
        <f>IF(B29="","",IFERROR(E29*INDEX('de-para'!$F$5:$F$25,MATCH(TRIM(LOWER(D29)),'de-para'!$C$5:$C$25,0)),0))</f>
        <v/>
      </c>
    </row>
    <row r="30" spans="3:8" x14ac:dyDescent="0.25">
      <c r="C30" s="4" t="str">
        <f t="shared" si="0"/>
        <v/>
      </c>
      <c r="D30" s="4" t="str">
        <f t="shared" si="1"/>
        <v/>
      </c>
      <c r="E30" s="5" t="str">
        <f t="shared" si="2"/>
        <v/>
      </c>
      <c r="F30" s="6" t="str">
        <f>IF(B30="","",IFERROR(E30*INDEX('de-para'!$D$5:$D$25,MATCH(TRIM(LOWER(D30)),'de-para'!$C$5:$C$25,0)),"Categoria não encontrada"))</f>
        <v/>
      </c>
      <c r="G30" s="5" t="str">
        <f>IF(B30="","",IFERROR(E30*INDEX('de-para'!$E$5:$E$25,MATCH(TRIM(LOWER(D30)),'de-para'!$C$5:$C$25,0)),0))</f>
        <v/>
      </c>
      <c r="H30" s="5" t="str">
        <f>IF(B30="","",IFERROR(E30*INDEX('de-para'!$F$5:$F$25,MATCH(TRIM(LOWER(D30)),'de-para'!$C$5:$C$25,0)),0))</f>
        <v/>
      </c>
    </row>
    <row r="31" spans="3:8" x14ac:dyDescent="0.25">
      <c r="C31" s="4" t="str">
        <f t="shared" si="0"/>
        <v/>
      </c>
      <c r="D31" s="4" t="str">
        <f t="shared" si="1"/>
        <v/>
      </c>
      <c r="E31" s="5" t="str">
        <f t="shared" si="2"/>
        <v/>
      </c>
      <c r="F31" s="6" t="str">
        <f>IF(B31="","",IFERROR(E31*INDEX('de-para'!$D$5:$D$25,MATCH(TRIM(LOWER(D31)),'de-para'!$C$5:$C$25,0)),"Categoria não encontrada"))</f>
        <v/>
      </c>
      <c r="G31" s="5" t="str">
        <f>IF(B31="","",IFERROR(E31*INDEX('de-para'!$E$5:$E$25,MATCH(TRIM(LOWER(D31)),'de-para'!$C$5:$C$25,0)),0))</f>
        <v/>
      </c>
      <c r="H31" s="5" t="str">
        <f>IF(B31="","",IFERROR(E31*INDEX('de-para'!$F$5:$F$25,MATCH(TRIM(LOWER(D31)),'de-para'!$C$5:$C$25,0)),0))</f>
        <v/>
      </c>
    </row>
    <row r="32" spans="3:8" x14ac:dyDescent="0.25">
      <c r="C32" s="4" t="str">
        <f t="shared" si="0"/>
        <v/>
      </c>
      <c r="D32" s="4" t="str">
        <f t="shared" si="1"/>
        <v/>
      </c>
      <c r="E32" s="5" t="str">
        <f t="shared" si="2"/>
        <v/>
      </c>
      <c r="F32" s="6" t="str">
        <f>IF(B32="","",IFERROR(E32*INDEX('de-para'!$D$5:$D$25,MATCH(TRIM(LOWER(D32)),'de-para'!$C$5:$C$25,0)),"Categoria não encontrada"))</f>
        <v/>
      </c>
      <c r="G32" s="5" t="str">
        <f>IF(B32="","",IFERROR(E32*INDEX('de-para'!$E$5:$E$25,MATCH(TRIM(LOWER(D32)),'de-para'!$C$5:$C$25,0)),0))</f>
        <v/>
      </c>
      <c r="H32" s="5" t="str">
        <f>IF(B32="","",IFERROR(E32*INDEX('de-para'!$F$5:$F$25,MATCH(TRIM(LOWER(D32)),'de-para'!$C$5:$C$25,0)),0))</f>
        <v/>
      </c>
    </row>
    <row r="33" spans="3:8" x14ac:dyDescent="0.25">
      <c r="C33" s="4" t="str">
        <f t="shared" si="0"/>
        <v/>
      </c>
      <c r="D33" s="4" t="str">
        <f t="shared" si="1"/>
        <v/>
      </c>
      <c r="E33" s="5" t="str">
        <f t="shared" si="2"/>
        <v/>
      </c>
      <c r="F33" s="6" t="str">
        <f>IF(B33="","",IFERROR(E33*INDEX('de-para'!$D$5:$D$25,MATCH(TRIM(LOWER(D33)),'de-para'!$C$5:$C$25,0)),"Categoria não encontrada"))</f>
        <v/>
      </c>
      <c r="G33" s="5" t="str">
        <f>IF(B33="","",IFERROR(E33*INDEX('de-para'!$E$5:$E$25,MATCH(TRIM(LOWER(D33)),'de-para'!$C$5:$C$25,0)),0))</f>
        <v/>
      </c>
      <c r="H33" s="5" t="str">
        <f>IF(B33="","",IFERROR(E33*INDEX('de-para'!$F$5:$F$25,MATCH(TRIM(LOWER(D33)),'de-para'!$C$5:$C$25,0)),0))</f>
        <v/>
      </c>
    </row>
    <row r="34" spans="3:8" x14ac:dyDescent="0.25">
      <c r="C34" s="4" t="str">
        <f t="shared" si="0"/>
        <v/>
      </c>
      <c r="D34" s="4" t="str">
        <f t="shared" si="1"/>
        <v/>
      </c>
      <c r="E34" s="5" t="str">
        <f t="shared" si="2"/>
        <v/>
      </c>
      <c r="F34" s="6" t="str">
        <f>IF(B34="","",IFERROR(E34*INDEX('de-para'!$D$5:$D$25,MATCH(TRIM(LOWER(D34)),'de-para'!$C$5:$C$25,0)),"Categoria não encontrada"))</f>
        <v/>
      </c>
      <c r="G34" s="5" t="str">
        <f>IF(B34="","",IFERROR(E34*INDEX('de-para'!$E$5:$E$25,MATCH(TRIM(LOWER(D34)),'de-para'!$C$5:$C$25,0)),0))</f>
        <v/>
      </c>
      <c r="H34" s="5" t="str">
        <f>IF(B34="","",IFERROR(E34*INDEX('de-para'!$F$5:$F$25,MATCH(TRIM(LOWER(D34)),'de-para'!$C$5:$C$25,0)),0))</f>
        <v/>
      </c>
    </row>
    <row r="35" spans="3:8" x14ac:dyDescent="0.25">
      <c r="C35" s="4" t="str">
        <f t="shared" si="0"/>
        <v/>
      </c>
      <c r="D35" s="4" t="str">
        <f t="shared" si="1"/>
        <v/>
      </c>
      <c r="E35" s="5" t="str">
        <f t="shared" si="2"/>
        <v/>
      </c>
      <c r="F35" s="6" t="str">
        <f>IF(B35="","",IFERROR(E35*INDEX('de-para'!$D$5:$D$25,MATCH(TRIM(LOWER(D35)),'de-para'!$C$5:$C$25,0)),"Categoria não encontrada"))</f>
        <v/>
      </c>
      <c r="G35" s="5" t="str">
        <f>IF(B35="","",IFERROR(E35*INDEX('de-para'!$E$5:$E$25,MATCH(TRIM(LOWER(D35)),'de-para'!$C$5:$C$25,0)),0))</f>
        <v/>
      </c>
      <c r="H35" s="5" t="str">
        <f>IF(B35="","",IFERROR(E35*INDEX('de-para'!$F$5:$F$25,MATCH(TRIM(LOWER(D35)),'de-para'!$C$5:$C$25,0)),0))</f>
        <v/>
      </c>
    </row>
    <row r="36" spans="3:8" x14ac:dyDescent="0.25">
      <c r="C36" s="4" t="str">
        <f t="shared" si="0"/>
        <v/>
      </c>
      <c r="D36" s="4" t="str">
        <f t="shared" si="1"/>
        <v/>
      </c>
      <c r="E36" s="5" t="str">
        <f t="shared" si="2"/>
        <v/>
      </c>
      <c r="F36" s="6" t="str">
        <f>IF(B36="","",IFERROR(E36*INDEX('de-para'!$D$5:$D$25,MATCH(TRIM(LOWER(D36)),'de-para'!$C$5:$C$25,0)),"Categoria não encontrada"))</f>
        <v/>
      </c>
      <c r="G36" s="5" t="str">
        <f>IF(B36="","",IFERROR(E36*INDEX('de-para'!$E$5:$E$25,MATCH(TRIM(LOWER(D36)),'de-para'!$C$5:$C$25,0)),0))</f>
        <v/>
      </c>
      <c r="H36" s="5" t="str">
        <f>IF(B36="","",IFERROR(E36*INDEX('de-para'!$F$5:$F$25,MATCH(TRIM(LOWER(D36)),'de-para'!$C$5:$C$25,0)),0))</f>
        <v/>
      </c>
    </row>
    <row r="37" spans="3:8" x14ac:dyDescent="0.25">
      <c r="C37" s="4" t="str">
        <f t="shared" ref="C37:C68" si="3">IF(B37="","",TRIM(LEFT(B37,FIND(" - ",B37&amp;" - ")-1)))</f>
        <v/>
      </c>
      <c r="D37" s="4" t="str">
        <f t="shared" ref="D37:D68" si="4">IF(B37="","",TRIM(MID(B37,FIND(" - ",B37&amp;" - ")+3,FIND(" - ",B37&amp;" - ",FIND(" - ",B37&amp;" - ")+3)-(FIND(" - ",B37&amp;" - ")+3))))</f>
        <v/>
      </c>
      <c r="E37" s="5" t="str">
        <f t="shared" ref="E37:E68" si="5">IF(B37="","",IFERROR(VALUE(SUBSTITUTE(TRIM(MID(B37,FIND(" - ",B37&amp;" - ",FIND(" - ",B37&amp;" - ")+3)+3,LEN(B37))),",",".")),0))</f>
        <v/>
      </c>
      <c r="F37" s="6" t="str">
        <f>IF(B37="","",IFERROR(E37*INDEX('de-para'!$D$5:$D$25,MATCH(TRIM(LOWER(D37)),'de-para'!$C$5:$C$25,0)),"Categoria não encontrada"))</f>
        <v/>
      </c>
      <c r="G37" s="5" t="str">
        <f>IF(B37="","",IFERROR(E37*INDEX('de-para'!$E$5:$E$25,MATCH(TRIM(LOWER(D37)),'de-para'!$C$5:$C$25,0)),0))</f>
        <v/>
      </c>
      <c r="H37" s="5" t="str">
        <f>IF(B37="","",IFERROR(E37*INDEX('de-para'!$F$5:$F$25,MATCH(TRIM(LOWER(D37)),'de-para'!$C$5:$C$25,0)),0))</f>
        <v/>
      </c>
    </row>
    <row r="38" spans="3:8" x14ac:dyDescent="0.25">
      <c r="C38" s="4" t="str">
        <f t="shared" si="3"/>
        <v/>
      </c>
      <c r="D38" s="4" t="str">
        <f t="shared" si="4"/>
        <v/>
      </c>
      <c r="E38" s="5" t="str">
        <f t="shared" si="5"/>
        <v/>
      </c>
      <c r="F38" s="6" t="str">
        <f>IF(B38="","",IFERROR(E38*INDEX('de-para'!$D$5:$D$25,MATCH(TRIM(LOWER(D38)),'de-para'!$C$5:$C$25,0)),"Categoria não encontrada"))</f>
        <v/>
      </c>
      <c r="G38" s="5" t="str">
        <f>IF(B38="","",IFERROR(E38*INDEX('de-para'!$E$5:$E$25,MATCH(TRIM(LOWER(D38)),'de-para'!$C$5:$C$25,0)),0))</f>
        <v/>
      </c>
      <c r="H38" s="5" t="str">
        <f>IF(B38="","",IFERROR(E38*INDEX('de-para'!$F$5:$F$25,MATCH(TRIM(LOWER(D38)),'de-para'!$C$5:$C$25,0)),0))</f>
        <v/>
      </c>
    </row>
    <row r="39" spans="3:8" x14ac:dyDescent="0.25">
      <c r="C39" s="4" t="str">
        <f t="shared" si="3"/>
        <v/>
      </c>
      <c r="D39" s="4" t="str">
        <f t="shared" si="4"/>
        <v/>
      </c>
      <c r="E39" s="5" t="str">
        <f t="shared" si="5"/>
        <v/>
      </c>
      <c r="F39" s="6" t="str">
        <f>IF(B39="","",IFERROR(E39*INDEX('de-para'!$D$5:$D$25,MATCH(TRIM(LOWER(D39)),'de-para'!$C$5:$C$25,0)),"Categoria não encontrada"))</f>
        <v/>
      </c>
      <c r="G39" s="5" t="str">
        <f>IF(B39="","",IFERROR(E39*INDEX('de-para'!$E$5:$E$25,MATCH(TRIM(LOWER(D39)),'de-para'!$C$5:$C$25,0)),0))</f>
        <v/>
      </c>
      <c r="H39" s="5" t="str">
        <f>IF(B39="","",IFERROR(E39*INDEX('de-para'!$F$5:$F$25,MATCH(TRIM(LOWER(D39)),'de-para'!$C$5:$C$25,0)),0))</f>
        <v/>
      </c>
    </row>
    <row r="40" spans="3:8" x14ac:dyDescent="0.25">
      <c r="C40" s="4" t="str">
        <f t="shared" si="3"/>
        <v/>
      </c>
      <c r="D40" s="4" t="str">
        <f t="shared" si="4"/>
        <v/>
      </c>
      <c r="E40" s="5" t="str">
        <f t="shared" si="5"/>
        <v/>
      </c>
      <c r="F40" s="6" t="str">
        <f>IF(B40="","",IFERROR(E40*INDEX('de-para'!$D$5:$D$25,MATCH(TRIM(LOWER(D40)),'de-para'!$C$5:$C$25,0)),"Categoria não encontrada"))</f>
        <v/>
      </c>
      <c r="G40" s="5" t="str">
        <f>IF(B40="","",IFERROR(E40*INDEX('de-para'!$E$5:$E$25,MATCH(TRIM(LOWER(D40)),'de-para'!$C$5:$C$25,0)),0))</f>
        <v/>
      </c>
      <c r="H40" s="5" t="str">
        <f>IF(B40="","",IFERROR(E40*INDEX('de-para'!$F$5:$F$25,MATCH(TRIM(LOWER(D40)),'de-para'!$C$5:$C$25,0)),0))</f>
        <v/>
      </c>
    </row>
    <row r="41" spans="3:8" x14ac:dyDescent="0.25">
      <c r="C41" s="4" t="str">
        <f t="shared" si="3"/>
        <v/>
      </c>
      <c r="D41" s="4" t="str">
        <f t="shared" si="4"/>
        <v/>
      </c>
      <c r="E41" s="5" t="str">
        <f t="shared" si="5"/>
        <v/>
      </c>
      <c r="F41" s="6" t="str">
        <f>IF(B41="","",IFERROR(E41*INDEX('de-para'!$D$5:$D$25,MATCH(TRIM(LOWER(D41)),'de-para'!$C$5:$C$25,0)),"Categoria não encontrada"))</f>
        <v/>
      </c>
      <c r="G41" s="5" t="str">
        <f>IF(B41="","",IFERROR(E41*INDEX('de-para'!$E$5:$E$25,MATCH(TRIM(LOWER(D41)),'de-para'!$C$5:$C$25,0)),0))</f>
        <v/>
      </c>
      <c r="H41" s="5" t="str">
        <f>IF(B41="","",IFERROR(E41*INDEX('de-para'!$F$5:$F$25,MATCH(TRIM(LOWER(D41)),'de-para'!$C$5:$C$25,0)),0))</f>
        <v/>
      </c>
    </row>
    <row r="42" spans="3:8" x14ac:dyDescent="0.25">
      <c r="C42" s="4" t="str">
        <f t="shared" si="3"/>
        <v/>
      </c>
      <c r="D42" s="4" t="str">
        <f t="shared" si="4"/>
        <v/>
      </c>
      <c r="E42" s="5" t="str">
        <f t="shared" si="5"/>
        <v/>
      </c>
      <c r="F42" s="6" t="str">
        <f>IF(B42="","",IFERROR(E42*INDEX('de-para'!$D$5:$D$25,MATCH(TRIM(LOWER(D42)),'de-para'!$C$5:$C$25,0)),"Categoria não encontrada"))</f>
        <v/>
      </c>
      <c r="G42" s="5" t="str">
        <f>IF(B42="","",IFERROR(E42*INDEX('de-para'!$E$5:$E$25,MATCH(TRIM(LOWER(D42)),'de-para'!$C$5:$C$25,0)),0))</f>
        <v/>
      </c>
      <c r="H42" s="5" t="str">
        <f>IF(B42="","",IFERROR(E42*INDEX('de-para'!$F$5:$F$25,MATCH(TRIM(LOWER(D42)),'de-para'!$C$5:$C$25,0)),0))</f>
        <v/>
      </c>
    </row>
    <row r="43" spans="3:8" x14ac:dyDescent="0.25">
      <c r="C43" s="4" t="str">
        <f t="shared" si="3"/>
        <v/>
      </c>
      <c r="D43" s="4" t="str">
        <f t="shared" si="4"/>
        <v/>
      </c>
      <c r="E43" s="5" t="str">
        <f t="shared" si="5"/>
        <v/>
      </c>
      <c r="F43" s="6" t="str">
        <f>IF(B43="","",IFERROR(E43*INDEX('de-para'!$D$5:$D$25,MATCH(TRIM(LOWER(D43)),'de-para'!$C$5:$C$25,0)),"Categoria não encontrada"))</f>
        <v/>
      </c>
      <c r="G43" s="5" t="str">
        <f>IF(B43="","",IFERROR(E43*INDEX('de-para'!$E$5:$E$25,MATCH(TRIM(LOWER(D43)),'de-para'!$C$5:$C$25,0)),0))</f>
        <v/>
      </c>
      <c r="H43" s="5" t="str">
        <f>IF(B43="","",IFERROR(E43*INDEX('de-para'!$F$5:$F$25,MATCH(TRIM(LOWER(D43)),'de-para'!$C$5:$C$25,0)),0))</f>
        <v/>
      </c>
    </row>
    <row r="44" spans="3:8" x14ac:dyDescent="0.25">
      <c r="C44" s="4" t="str">
        <f t="shared" si="3"/>
        <v/>
      </c>
      <c r="D44" s="4" t="str">
        <f t="shared" si="4"/>
        <v/>
      </c>
      <c r="E44" s="5" t="str">
        <f t="shared" si="5"/>
        <v/>
      </c>
      <c r="F44" s="6" t="str">
        <f>IF(B44="","",IFERROR(E44*INDEX('de-para'!$D$5:$D$25,MATCH(TRIM(LOWER(D44)),'de-para'!$C$5:$C$25,0)),"Categoria não encontrada"))</f>
        <v/>
      </c>
      <c r="G44" s="5" t="str">
        <f>IF(B44="","",IFERROR(E44*INDEX('de-para'!$E$5:$E$25,MATCH(TRIM(LOWER(D44)),'de-para'!$C$5:$C$25,0)),0))</f>
        <v/>
      </c>
      <c r="H44" s="5" t="str">
        <f>IF(B44="","",IFERROR(E44*INDEX('de-para'!$F$5:$F$25,MATCH(TRIM(LOWER(D44)),'de-para'!$C$5:$C$25,0)),0))</f>
        <v/>
      </c>
    </row>
    <row r="45" spans="3:8" x14ac:dyDescent="0.25">
      <c r="C45" s="4" t="str">
        <f t="shared" si="3"/>
        <v/>
      </c>
      <c r="D45" s="4" t="str">
        <f t="shared" si="4"/>
        <v/>
      </c>
      <c r="E45" s="5" t="str">
        <f t="shared" si="5"/>
        <v/>
      </c>
      <c r="F45" s="6" t="str">
        <f>IF(B45="","",IFERROR(E45*INDEX('de-para'!$D$5:$D$25,MATCH(TRIM(LOWER(D45)),'de-para'!$C$5:$C$25,0)),"Categoria não encontrada"))</f>
        <v/>
      </c>
      <c r="G45" s="5" t="str">
        <f>IF(B45="","",IFERROR(E45*INDEX('de-para'!$E$5:$E$25,MATCH(TRIM(LOWER(D45)),'de-para'!$C$5:$C$25,0)),0))</f>
        <v/>
      </c>
      <c r="H45" s="5" t="str">
        <f>IF(B45="","",IFERROR(E45*INDEX('de-para'!$F$5:$F$25,MATCH(TRIM(LOWER(D45)),'de-para'!$C$5:$C$25,0)),0))</f>
        <v/>
      </c>
    </row>
    <row r="46" spans="3:8" x14ac:dyDescent="0.25">
      <c r="C46" s="4" t="str">
        <f t="shared" si="3"/>
        <v/>
      </c>
      <c r="D46" s="4" t="str">
        <f t="shared" si="4"/>
        <v/>
      </c>
      <c r="E46" s="5" t="str">
        <f t="shared" si="5"/>
        <v/>
      </c>
      <c r="F46" s="6" t="str">
        <f>IF(B46="","",IFERROR(E46*INDEX('de-para'!$D$5:$D$25,MATCH(TRIM(LOWER(D46)),'de-para'!$C$5:$C$25,0)),"Categoria não encontrada"))</f>
        <v/>
      </c>
      <c r="G46" s="5" t="str">
        <f>IF(B46="","",IFERROR(E46*INDEX('de-para'!$E$5:$E$25,MATCH(TRIM(LOWER(D46)),'de-para'!$C$5:$C$25,0)),0))</f>
        <v/>
      </c>
      <c r="H46" s="5" t="str">
        <f>IF(B46="","",IFERROR(E46*INDEX('de-para'!$F$5:$F$25,MATCH(TRIM(LOWER(D46)),'de-para'!$C$5:$C$25,0)),0))</f>
        <v/>
      </c>
    </row>
    <row r="47" spans="3:8" x14ac:dyDescent="0.25">
      <c r="C47" s="4" t="str">
        <f t="shared" si="3"/>
        <v/>
      </c>
      <c r="D47" s="4" t="str">
        <f t="shared" si="4"/>
        <v/>
      </c>
      <c r="E47" s="5" t="str">
        <f t="shared" si="5"/>
        <v/>
      </c>
      <c r="F47" s="6" t="str">
        <f>IF(B47="","",IFERROR(E47*INDEX('de-para'!$D$5:$D$25,MATCH(TRIM(LOWER(D47)),'de-para'!$C$5:$C$25,0)),"Categoria não encontrada"))</f>
        <v/>
      </c>
      <c r="G47" s="5" t="str">
        <f>IF(B47="","",IFERROR(E47*INDEX('de-para'!$E$5:$E$25,MATCH(TRIM(LOWER(D47)),'de-para'!$C$5:$C$25,0)),0))</f>
        <v/>
      </c>
      <c r="H47" s="5" t="str">
        <f>IF(B47="","",IFERROR(E47*INDEX('de-para'!$F$5:$F$25,MATCH(TRIM(LOWER(D47)),'de-para'!$C$5:$C$25,0)),0))</f>
        <v/>
      </c>
    </row>
    <row r="48" spans="3:8" x14ac:dyDescent="0.25">
      <c r="C48" s="4" t="str">
        <f t="shared" si="3"/>
        <v/>
      </c>
      <c r="D48" s="4" t="str">
        <f t="shared" si="4"/>
        <v/>
      </c>
      <c r="E48" s="5" t="str">
        <f t="shared" si="5"/>
        <v/>
      </c>
      <c r="F48" s="6" t="str">
        <f>IF(B48="","",IFERROR(E48*INDEX('de-para'!$D$5:$D$25,MATCH(TRIM(LOWER(D48)),'de-para'!$C$5:$C$25,0)),"Categoria não encontrada"))</f>
        <v/>
      </c>
      <c r="G48" s="5" t="str">
        <f>IF(B48="","",IFERROR(E48*INDEX('de-para'!$E$5:$E$25,MATCH(TRIM(LOWER(D48)),'de-para'!$C$5:$C$25,0)),0))</f>
        <v/>
      </c>
      <c r="H48" s="5" t="str">
        <f>IF(B48="","",IFERROR(E48*INDEX('de-para'!$F$5:$F$25,MATCH(TRIM(LOWER(D48)),'de-para'!$C$5:$C$25,0)),0))</f>
        <v/>
      </c>
    </row>
    <row r="49" spans="3:8" x14ac:dyDescent="0.25">
      <c r="C49" s="4" t="str">
        <f t="shared" si="3"/>
        <v/>
      </c>
      <c r="D49" s="4" t="str">
        <f t="shared" si="4"/>
        <v/>
      </c>
      <c r="E49" s="5" t="str">
        <f t="shared" si="5"/>
        <v/>
      </c>
      <c r="F49" s="6" t="str">
        <f>IF(B49="","",IFERROR(E49*INDEX('de-para'!$D$5:$D$25,MATCH(TRIM(LOWER(D49)),'de-para'!$C$5:$C$25,0)),"Categoria não encontrada"))</f>
        <v/>
      </c>
      <c r="G49" s="5" t="str">
        <f>IF(B49="","",IFERROR(E49*INDEX('de-para'!$E$5:$E$25,MATCH(TRIM(LOWER(D49)),'de-para'!$C$5:$C$25,0)),0))</f>
        <v/>
      </c>
      <c r="H49" s="5" t="str">
        <f>IF(B49="","",IFERROR(E49*INDEX('de-para'!$F$5:$F$25,MATCH(TRIM(LOWER(D49)),'de-para'!$C$5:$C$25,0)),0))</f>
        <v/>
      </c>
    </row>
    <row r="50" spans="3:8" x14ac:dyDescent="0.25">
      <c r="C50" s="4" t="str">
        <f t="shared" si="3"/>
        <v/>
      </c>
      <c r="D50" s="4" t="str">
        <f t="shared" si="4"/>
        <v/>
      </c>
      <c r="E50" s="5" t="str">
        <f t="shared" si="5"/>
        <v/>
      </c>
      <c r="F50" s="6" t="str">
        <f>IF(B50="","",IFERROR(E50*INDEX('de-para'!$D$5:$D$25,MATCH(TRIM(LOWER(D50)),'de-para'!$C$5:$C$25,0)),"Categoria não encontrada"))</f>
        <v/>
      </c>
      <c r="G50" s="5" t="str">
        <f>IF(B50="","",IFERROR(E50*INDEX('de-para'!$E$5:$E$25,MATCH(TRIM(LOWER(D50)),'de-para'!$C$5:$C$25,0)),0))</f>
        <v/>
      </c>
      <c r="H50" s="5" t="str">
        <f>IF(B50="","",IFERROR(E50*INDEX('de-para'!$F$5:$F$25,MATCH(TRIM(LOWER(D50)),'de-para'!$C$5:$C$25,0)),0))</f>
        <v/>
      </c>
    </row>
    <row r="51" spans="3:8" x14ac:dyDescent="0.25">
      <c r="C51" s="4" t="str">
        <f t="shared" si="3"/>
        <v/>
      </c>
      <c r="D51" s="4" t="str">
        <f t="shared" si="4"/>
        <v/>
      </c>
      <c r="E51" s="5" t="str">
        <f t="shared" si="5"/>
        <v/>
      </c>
      <c r="F51" s="6" t="str">
        <f>IF(B51="","",IFERROR(E51*INDEX('de-para'!$D$5:$D$25,MATCH(TRIM(LOWER(D51)),'de-para'!$C$5:$C$25,0)),"Categoria não encontrada"))</f>
        <v/>
      </c>
      <c r="G51" s="5" t="str">
        <f>IF(B51="","",IFERROR(E51*INDEX('de-para'!$E$5:$E$25,MATCH(TRIM(LOWER(D51)),'de-para'!$C$5:$C$25,0)),0))</f>
        <v/>
      </c>
      <c r="H51" s="5" t="str">
        <f>IF(B51="","",IFERROR(E51*INDEX('de-para'!$F$5:$F$25,MATCH(TRIM(LOWER(D51)),'de-para'!$C$5:$C$25,0)),0))</f>
        <v/>
      </c>
    </row>
    <row r="52" spans="3:8" x14ac:dyDescent="0.25">
      <c r="C52" s="4" t="str">
        <f t="shared" si="3"/>
        <v/>
      </c>
      <c r="D52" s="4" t="str">
        <f t="shared" si="4"/>
        <v/>
      </c>
      <c r="E52" s="5" t="str">
        <f t="shared" si="5"/>
        <v/>
      </c>
      <c r="F52" s="6" t="str">
        <f>IF(B52="","",IFERROR(E52*INDEX('de-para'!$D$5:$D$25,MATCH(TRIM(LOWER(D52)),'de-para'!$C$5:$C$25,0)),"Categoria não encontrada"))</f>
        <v/>
      </c>
      <c r="G52" s="5" t="str">
        <f>IF(B52="","",IFERROR(E52*INDEX('de-para'!$E$5:$E$25,MATCH(TRIM(LOWER(D52)),'de-para'!$C$5:$C$25,0)),0))</f>
        <v/>
      </c>
      <c r="H52" s="5" t="str">
        <f>IF(B52="","",IFERROR(E52*INDEX('de-para'!$F$5:$F$25,MATCH(TRIM(LOWER(D52)),'de-para'!$C$5:$C$25,0)),0))</f>
        <v/>
      </c>
    </row>
    <row r="53" spans="3:8" x14ac:dyDescent="0.25">
      <c r="C53" s="4" t="str">
        <f t="shared" si="3"/>
        <v/>
      </c>
      <c r="D53" s="4" t="str">
        <f t="shared" si="4"/>
        <v/>
      </c>
      <c r="E53" s="5" t="str">
        <f t="shared" si="5"/>
        <v/>
      </c>
      <c r="F53" s="6" t="str">
        <f>IF(B53="","",IFERROR(E53*INDEX('de-para'!$D$5:$D$25,MATCH(TRIM(LOWER(D53)),'de-para'!$C$5:$C$25,0)),"Categoria não encontrada"))</f>
        <v/>
      </c>
      <c r="G53" s="5" t="str">
        <f>IF(B53="","",IFERROR(E53*INDEX('de-para'!$E$5:$E$25,MATCH(TRIM(LOWER(D53)),'de-para'!$C$5:$C$25,0)),0))</f>
        <v/>
      </c>
      <c r="H53" s="5" t="str">
        <f>IF(B53="","",IFERROR(E53*INDEX('de-para'!$F$5:$F$25,MATCH(TRIM(LOWER(D53)),'de-para'!$C$5:$C$25,0)),0))</f>
        <v/>
      </c>
    </row>
    <row r="54" spans="3:8" x14ac:dyDescent="0.25">
      <c r="C54" s="4" t="str">
        <f t="shared" si="3"/>
        <v/>
      </c>
      <c r="D54" s="4" t="str">
        <f t="shared" si="4"/>
        <v/>
      </c>
      <c r="E54" s="5" t="str">
        <f t="shared" si="5"/>
        <v/>
      </c>
      <c r="F54" s="6" t="str">
        <f>IF(B54="","",IFERROR(E54*INDEX('de-para'!$D$5:$D$25,MATCH(TRIM(LOWER(D54)),'de-para'!$C$5:$C$25,0)),"Categoria não encontrada"))</f>
        <v/>
      </c>
      <c r="G54" s="5" t="str">
        <f>IF(B54="","",IFERROR(E54*INDEX('de-para'!$E$5:$E$25,MATCH(TRIM(LOWER(D54)),'de-para'!$C$5:$C$25,0)),0))</f>
        <v/>
      </c>
      <c r="H54" s="5" t="str">
        <f>IF(B54="","",IFERROR(E54*INDEX('de-para'!$F$5:$F$25,MATCH(TRIM(LOWER(D54)),'de-para'!$C$5:$C$25,0)),0))</f>
        <v/>
      </c>
    </row>
    <row r="55" spans="3:8" x14ac:dyDescent="0.25">
      <c r="C55" s="4" t="str">
        <f t="shared" si="3"/>
        <v/>
      </c>
      <c r="D55" s="4" t="str">
        <f t="shared" si="4"/>
        <v/>
      </c>
      <c r="E55" s="5" t="str">
        <f t="shared" si="5"/>
        <v/>
      </c>
      <c r="F55" s="6" t="str">
        <f>IF(B55="","",IFERROR(E55*INDEX('de-para'!$D$5:$D$25,MATCH(TRIM(LOWER(D55)),'de-para'!$C$5:$C$25,0)),"Categoria não encontrada"))</f>
        <v/>
      </c>
      <c r="G55" s="5" t="str">
        <f>IF(B55="","",IFERROR(E55*INDEX('de-para'!$E$5:$E$25,MATCH(TRIM(LOWER(D55)),'de-para'!$C$5:$C$25,0)),0))</f>
        <v/>
      </c>
      <c r="H55" s="5" t="str">
        <f>IF(B55="","",IFERROR(E55*INDEX('de-para'!$F$5:$F$25,MATCH(TRIM(LOWER(D55)),'de-para'!$C$5:$C$25,0)),0))</f>
        <v/>
      </c>
    </row>
    <row r="56" spans="3:8" x14ac:dyDescent="0.25">
      <c r="C56" s="4" t="str">
        <f t="shared" si="3"/>
        <v/>
      </c>
      <c r="D56" s="4" t="str">
        <f t="shared" si="4"/>
        <v/>
      </c>
      <c r="E56" s="5" t="str">
        <f t="shared" si="5"/>
        <v/>
      </c>
      <c r="F56" s="6" t="str">
        <f>IF(B56="","",IFERROR(E56*INDEX('de-para'!$D$5:$D$25,MATCH(TRIM(LOWER(D56)),'de-para'!$C$5:$C$25,0)),"Categoria não encontrada"))</f>
        <v/>
      </c>
      <c r="G56" s="5" t="str">
        <f>IF(B56="","",IFERROR(E56*INDEX('de-para'!$E$5:$E$25,MATCH(TRIM(LOWER(D56)),'de-para'!$C$5:$C$25,0)),0))</f>
        <v/>
      </c>
      <c r="H56" s="5" t="str">
        <f>IF(B56="","",IFERROR(E56*INDEX('de-para'!$F$5:$F$25,MATCH(TRIM(LOWER(D56)),'de-para'!$C$5:$C$25,0)),0))</f>
        <v/>
      </c>
    </row>
    <row r="57" spans="3:8" x14ac:dyDescent="0.25">
      <c r="C57" s="4" t="str">
        <f t="shared" si="3"/>
        <v/>
      </c>
      <c r="D57" s="4" t="str">
        <f t="shared" si="4"/>
        <v/>
      </c>
      <c r="E57" s="5" t="str">
        <f t="shared" si="5"/>
        <v/>
      </c>
      <c r="F57" s="6" t="str">
        <f>IF(B57="","",IFERROR(E57*INDEX('de-para'!$D$5:$D$25,MATCH(TRIM(LOWER(D57)),'de-para'!$C$5:$C$25,0)),"Categoria não encontrada"))</f>
        <v/>
      </c>
      <c r="G57" s="5" t="str">
        <f>IF(B57="","",IFERROR(E57*INDEX('de-para'!$E$5:$E$25,MATCH(TRIM(LOWER(D57)),'de-para'!$C$5:$C$25,0)),0))</f>
        <v/>
      </c>
      <c r="H57" s="5" t="str">
        <f>IF(B57="","",IFERROR(E57*INDEX('de-para'!$F$5:$F$25,MATCH(TRIM(LOWER(D57)),'de-para'!$C$5:$C$25,0)),0))</f>
        <v/>
      </c>
    </row>
    <row r="58" spans="3:8" x14ac:dyDescent="0.25">
      <c r="C58" s="4" t="str">
        <f t="shared" si="3"/>
        <v/>
      </c>
      <c r="D58" s="4" t="str">
        <f t="shared" si="4"/>
        <v/>
      </c>
      <c r="E58" s="5" t="str">
        <f t="shared" si="5"/>
        <v/>
      </c>
      <c r="F58" s="6" t="str">
        <f>IF(B58="","",IFERROR(E58*INDEX('de-para'!$D$5:$D$25,MATCH(TRIM(LOWER(D58)),'de-para'!$C$5:$C$25,0)),"Categoria não encontrada"))</f>
        <v/>
      </c>
      <c r="G58" s="5" t="str">
        <f>IF(B58="","",IFERROR(E58*INDEX('de-para'!$E$5:$E$25,MATCH(TRIM(LOWER(D58)),'de-para'!$C$5:$C$25,0)),0))</f>
        <v/>
      </c>
      <c r="H58" s="5" t="str">
        <f>IF(B58="","",IFERROR(E58*INDEX('de-para'!$F$5:$F$25,MATCH(TRIM(LOWER(D58)),'de-para'!$C$5:$C$25,0)),0))</f>
        <v/>
      </c>
    </row>
    <row r="59" spans="3:8" x14ac:dyDescent="0.25">
      <c r="C59" s="4" t="str">
        <f t="shared" si="3"/>
        <v/>
      </c>
      <c r="D59" s="4" t="str">
        <f t="shared" si="4"/>
        <v/>
      </c>
      <c r="E59" s="5" t="str">
        <f t="shared" si="5"/>
        <v/>
      </c>
      <c r="F59" s="6" t="str">
        <f>IF(B59="","",IFERROR(E59*INDEX('de-para'!$D$5:$D$25,MATCH(TRIM(LOWER(D59)),'de-para'!$C$5:$C$25,0)),"Categoria não encontrada"))</f>
        <v/>
      </c>
      <c r="G59" s="5" t="str">
        <f>IF(B59="","",IFERROR(E59*INDEX('de-para'!$E$5:$E$25,MATCH(TRIM(LOWER(D59)),'de-para'!$C$5:$C$25,0)),0))</f>
        <v/>
      </c>
      <c r="H59" s="5" t="str">
        <f>IF(B59="","",IFERROR(E59*INDEX('de-para'!$F$5:$F$25,MATCH(TRIM(LOWER(D59)),'de-para'!$C$5:$C$25,0)),0))</f>
        <v/>
      </c>
    </row>
    <row r="60" spans="3:8" x14ac:dyDescent="0.25">
      <c r="C60" s="4" t="str">
        <f t="shared" si="3"/>
        <v/>
      </c>
      <c r="D60" s="4" t="str">
        <f t="shared" si="4"/>
        <v/>
      </c>
      <c r="E60" s="5" t="str">
        <f t="shared" si="5"/>
        <v/>
      </c>
      <c r="F60" s="6" t="str">
        <f>IF(B60="","",IFERROR(E60*INDEX('de-para'!$D$5:$D$25,MATCH(TRIM(LOWER(D60)),'de-para'!$C$5:$C$25,0)),"Categoria não encontrada"))</f>
        <v/>
      </c>
      <c r="G60" s="5" t="str">
        <f>IF(B60="","",IFERROR(E60*INDEX('de-para'!$E$5:$E$25,MATCH(TRIM(LOWER(D60)),'de-para'!$C$5:$C$25,0)),0))</f>
        <v/>
      </c>
      <c r="H60" s="5" t="str">
        <f>IF(B60="","",IFERROR(E60*INDEX('de-para'!$F$5:$F$25,MATCH(TRIM(LOWER(D60)),'de-para'!$C$5:$C$25,0)),0))</f>
        <v/>
      </c>
    </row>
    <row r="61" spans="3:8" x14ac:dyDescent="0.25">
      <c r="C61" s="4" t="str">
        <f t="shared" si="3"/>
        <v/>
      </c>
      <c r="D61" s="4" t="str">
        <f t="shared" si="4"/>
        <v/>
      </c>
      <c r="E61" s="5" t="str">
        <f t="shared" si="5"/>
        <v/>
      </c>
      <c r="F61" s="6" t="str">
        <f>IF(B61="","",IFERROR(E61*INDEX('de-para'!$D$5:$D$25,MATCH(TRIM(LOWER(D61)),'de-para'!$C$5:$C$25,0)),"Categoria não encontrada"))</f>
        <v/>
      </c>
      <c r="G61" s="5" t="str">
        <f>IF(B61="","",IFERROR(E61*INDEX('de-para'!$E$5:$E$25,MATCH(TRIM(LOWER(D61)),'de-para'!$C$5:$C$25,0)),0))</f>
        <v/>
      </c>
      <c r="H61" s="5" t="str">
        <f>IF(B61="","",IFERROR(E61*INDEX('de-para'!$F$5:$F$25,MATCH(TRIM(LOWER(D61)),'de-para'!$C$5:$C$25,0)),0))</f>
        <v/>
      </c>
    </row>
    <row r="62" spans="3:8" x14ac:dyDescent="0.25">
      <c r="C62" s="4" t="str">
        <f t="shared" si="3"/>
        <v/>
      </c>
      <c r="D62" s="4" t="str">
        <f t="shared" si="4"/>
        <v/>
      </c>
      <c r="E62" s="5" t="str">
        <f t="shared" si="5"/>
        <v/>
      </c>
      <c r="F62" s="6" t="str">
        <f>IF(B62="","",IFERROR(E62*INDEX('de-para'!$D$5:$D$25,MATCH(TRIM(LOWER(D62)),'de-para'!$C$5:$C$25,0)),"Categoria não encontrada"))</f>
        <v/>
      </c>
      <c r="G62" s="5" t="str">
        <f>IF(B62="","",IFERROR(E62*INDEX('de-para'!$E$5:$E$25,MATCH(TRIM(LOWER(D62)),'de-para'!$C$5:$C$25,0)),0))</f>
        <v/>
      </c>
      <c r="H62" s="5" t="str">
        <f>IF(B62="","",IFERROR(E62*INDEX('de-para'!$F$5:$F$25,MATCH(TRIM(LOWER(D62)),'de-para'!$C$5:$C$25,0)),0))</f>
        <v/>
      </c>
    </row>
    <row r="63" spans="3:8" x14ac:dyDescent="0.25">
      <c r="C63" s="4" t="str">
        <f t="shared" si="3"/>
        <v/>
      </c>
      <c r="D63" s="4" t="str">
        <f t="shared" si="4"/>
        <v/>
      </c>
      <c r="E63" s="5" t="str">
        <f t="shared" si="5"/>
        <v/>
      </c>
      <c r="F63" s="6" t="str">
        <f>IF(B63="","",IFERROR(E63*INDEX('de-para'!$D$5:$D$25,MATCH(TRIM(LOWER(D63)),'de-para'!$C$5:$C$25,0)),"Categoria não encontrada"))</f>
        <v/>
      </c>
      <c r="G63" s="5" t="str">
        <f>IF(B63="","",IFERROR(E63*INDEX('de-para'!$E$5:$E$25,MATCH(TRIM(LOWER(D63)),'de-para'!$C$5:$C$25,0)),0))</f>
        <v/>
      </c>
      <c r="H63" s="5" t="str">
        <f>IF(B63="","",IFERROR(E63*INDEX('de-para'!$F$5:$F$25,MATCH(TRIM(LOWER(D63)),'de-para'!$C$5:$C$25,0)),0))</f>
        <v/>
      </c>
    </row>
    <row r="64" spans="3:8" x14ac:dyDescent="0.25">
      <c r="C64" s="4" t="str">
        <f t="shared" si="3"/>
        <v/>
      </c>
      <c r="D64" s="4" t="str">
        <f t="shared" si="4"/>
        <v/>
      </c>
      <c r="E64" s="5" t="str">
        <f t="shared" si="5"/>
        <v/>
      </c>
      <c r="F64" s="6" t="str">
        <f>IF(B64="","",IFERROR(E64*INDEX('de-para'!$D$5:$D$25,MATCH(TRIM(LOWER(D64)),'de-para'!$C$5:$C$25,0)),"Categoria não encontrada"))</f>
        <v/>
      </c>
      <c r="G64" s="5" t="str">
        <f>IF(B64="","",IFERROR(E64*INDEX('de-para'!$E$5:$E$25,MATCH(TRIM(LOWER(D64)),'de-para'!$C$5:$C$25,0)),0))</f>
        <v/>
      </c>
      <c r="H64" s="5" t="str">
        <f>IF(B64="","",IFERROR(E64*INDEX('de-para'!$F$5:$F$25,MATCH(TRIM(LOWER(D64)),'de-para'!$C$5:$C$25,0)),0))</f>
        <v/>
      </c>
    </row>
    <row r="65" spans="3:8" x14ac:dyDescent="0.25">
      <c r="C65" s="4" t="str">
        <f t="shared" si="3"/>
        <v/>
      </c>
      <c r="D65" s="4" t="str">
        <f t="shared" si="4"/>
        <v/>
      </c>
      <c r="E65" s="5" t="str">
        <f t="shared" si="5"/>
        <v/>
      </c>
      <c r="F65" s="6" t="str">
        <f>IF(B65="","",IFERROR(E65*INDEX('de-para'!$D$5:$D$25,MATCH(TRIM(LOWER(D65)),'de-para'!$C$5:$C$25,0)),"Categoria não encontrada"))</f>
        <v/>
      </c>
      <c r="G65" s="5" t="str">
        <f>IF(B65="","",IFERROR(E65*INDEX('de-para'!$E$5:$E$25,MATCH(TRIM(LOWER(D65)),'de-para'!$C$5:$C$25,0)),0))</f>
        <v/>
      </c>
      <c r="H65" s="5" t="str">
        <f>IF(B65="","",IFERROR(E65*INDEX('de-para'!$F$5:$F$25,MATCH(TRIM(LOWER(D65)),'de-para'!$C$5:$C$25,0)),0))</f>
        <v/>
      </c>
    </row>
    <row r="66" spans="3:8" x14ac:dyDescent="0.25">
      <c r="C66" s="4" t="str">
        <f t="shared" si="3"/>
        <v/>
      </c>
      <c r="D66" s="4" t="str">
        <f t="shared" si="4"/>
        <v/>
      </c>
      <c r="E66" s="5" t="str">
        <f t="shared" si="5"/>
        <v/>
      </c>
      <c r="F66" s="6" t="str">
        <f>IF(B66="","",IFERROR(E66*INDEX('de-para'!$D$5:$D$25,MATCH(TRIM(LOWER(D66)),'de-para'!$C$5:$C$25,0)),"Categoria não encontrada"))</f>
        <v/>
      </c>
      <c r="G66" s="5" t="str">
        <f>IF(B66="","",IFERROR(E66*INDEX('de-para'!$E$5:$E$25,MATCH(TRIM(LOWER(D66)),'de-para'!$C$5:$C$25,0)),0))</f>
        <v/>
      </c>
      <c r="H66" s="5" t="str">
        <f>IF(B66="","",IFERROR(E66*INDEX('de-para'!$F$5:$F$25,MATCH(TRIM(LOWER(D66)),'de-para'!$C$5:$C$25,0)),0))</f>
        <v/>
      </c>
    </row>
    <row r="67" spans="3:8" x14ac:dyDescent="0.25">
      <c r="C67" s="4" t="str">
        <f t="shared" si="3"/>
        <v/>
      </c>
      <c r="D67" s="4" t="str">
        <f t="shared" si="4"/>
        <v/>
      </c>
      <c r="E67" s="5" t="str">
        <f t="shared" si="5"/>
        <v/>
      </c>
      <c r="F67" s="6" t="str">
        <f>IF(B67="","",IFERROR(E67*INDEX('de-para'!$D$5:$D$25,MATCH(TRIM(LOWER(D67)),'de-para'!$C$5:$C$25,0)),"Categoria não encontrada"))</f>
        <v/>
      </c>
      <c r="G67" s="5" t="str">
        <f>IF(B67="","",IFERROR(E67*INDEX('de-para'!$E$5:$E$25,MATCH(TRIM(LOWER(D67)),'de-para'!$C$5:$C$25,0)),0))</f>
        <v/>
      </c>
      <c r="H67" s="5" t="str">
        <f>IF(B67="","",IFERROR(E67*INDEX('de-para'!$F$5:$F$25,MATCH(TRIM(LOWER(D67)),'de-para'!$C$5:$C$25,0)),0))</f>
        <v/>
      </c>
    </row>
    <row r="68" spans="3:8" x14ac:dyDescent="0.25">
      <c r="C68" s="4" t="str">
        <f t="shared" si="3"/>
        <v/>
      </c>
      <c r="D68" s="4" t="str">
        <f t="shared" si="4"/>
        <v/>
      </c>
      <c r="E68" s="5" t="str">
        <f t="shared" si="5"/>
        <v/>
      </c>
      <c r="F68" s="6" t="str">
        <f>IF(B68="","",IFERROR(E68*INDEX('de-para'!$D$5:$D$25,MATCH(TRIM(LOWER(D68)),'de-para'!$C$5:$C$25,0)),"Categoria não encontrada"))</f>
        <v/>
      </c>
      <c r="G68" s="5" t="str">
        <f>IF(B68="","",IFERROR(E68*INDEX('de-para'!$E$5:$E$25,MATCH(TRIM(LOWER(D68)),'de-para'!$C$5:$C$25,0)),0))</f>
        <v/>
      </c>
      <c r="H68" s="5" t="str">
        <f>IF(B68="","",IFERROR(E68*INDEX('de-para'!$F$5:$F$25,MATCH(TRIM(LOWER(D68)),'de-para'!$C$5:$C$25,0)),0))</f>
        <v/>
      </c>
    </row>
    <row r="69" spans="3:8" x14ac:dyDescent="0.25">
      <c r="C69" s="4" t="str">
        <f t="shared" ref="C69:C100" si="6">IF(B69="","",TRIM(LEFT(B69,FIND(" - ",B69&amp;" - ")-1)))</f>
        <v/>
      </c>
      <c r="D69" s="4" t="str">
        <f t="shared" ref="D69:D100" si="7">IF(B69="","",TRIM(MID(B69,FIND(" - ",B69&amp;" - ")+3,FIND(" - ",B69&amp;" - ",FIND(" - ",B69&amp;" - ")+3)-(FIND(" - ",B69&amp;" - ")+3))))</f>
        <v/>
      </c>
      <c r="E69" s="5" t="str">
        <f t="shared" ref="E69:E100" si="8">IF(B69="","",IFERROR(VALUE(SUBSTITUTE(TRIM(MID(B69,FIND(" - ",B69&amp;" - ",FIND(" - ",B69&amp;" - ")+3)+3,LEN(B69))),",",".")),0))</f>
        <v/>
      </c>
      <c r="F69" s="6" t="str">
        <f>IF(B69="","",IFERROR(E69*INDEX('de-para'!$D$5:$D$25,MATCH(TRIM(LOWER(D69)),'de-para'!$C$5:$C$25,0)),"Categoria não encontrada"))</f>
        <v/>
      </c>
      <c r="G69" s="5" t="str">
        <f>IF(B69="","",IFERROR(E69*INDEX('de-para'!$E$5:$E$25,MATCH(TRIM(LOWER(D69)),'de-para'!$C$5:$C$25,0)),0))</f>
        <v/>
      </c>
      <c r="H69" s="5" t="str">
        <f>IF(B69="","",IFERROR(E69*INDEX('de-para'!$F$5:$F$25,MATCH(TRIM(LOWER(D69)),'de-para'!$C$5:$C$25,0)),0))</f>
        <v/>
      </c>
    </row>
    <row r="70" spans="3:8" x14ac:dyDescent="0.25">
      <c r="C70" s="4" t="str">
        <f t="shared" si="6"/>
        <v/>
      </c>
      <c r="D70" s="4" t="str">
        <f t="shared" si="7"/>
        <v/>
      </c>
      <c r="E70" s="5" t="str">
        <f t="shared" si="8"/>
        <v/>
      </c>
      <c r="F70" s="6" t="str">
        <f>IF(B70="","",IFERROR(E70*INDEX('de-para'!$D$5:$D$25,MATCH(TRIM(LOWER(D70)),'de-para'!$C$5:$C$25,0)),"Categoria não encontrada"))</f>
        <v/>
      </c>
      <c r="G70" s="5" t="str">
        <f>IF(B70="","",IFERROR(E70*INDEX('de-para'!$E$5:$E$25,MATCH(TRIM(LOWER(D70)),'de-para'!$C$5:$C$25,0)),0))</f>
        <v/>
      </c>
      <c r="H70" s="5" t="str">
        <f>IF(B70="","",IFERROR(E70*INDEX('de-para'!$F$5:$F$25,MATCH(TRIM(LOWER(D70)),'de-para'!$C$5:$C$25,0)),0))</f>
        <v/>
      </c>
    </row>
    <row r="71" spans="3:8" x14ac:dyDescent="0.25">
      <c r="C71" s="4" t="str">
        <f t="shared" si="6"/>
        <v/>
      </c>
      <c r="D71" s="4" t="str">
        <f t="shared" si="7"/>
        <v/>
      </c>
      <c r="E71" s="5" t="str">
        <f t="shared" si="8"/>
        <v/>
      </c>
      <c r="F71" s="6" t="str">
        <f>IF(B71="","",IFERROR(E71*INDEX('de-para'!$D$5:$D$25,MATCH(TRIM(LOWER(D71)),'de-para'!$C$5:$C$25,0)),"Categoria não encontrada"))</f>
        <v/>
      </c>
      <c r="G71" s="5" t="str">
        <f>IF(B71="","",IFERROR(E71*INDEX('de-para'!$E$5:$E$25,MATCH(TRIM(LOWER(D71)),'de-para'!$C$5:$C$25,0)),0))</f>
        <v/>
      </c>
      <c r="H71" s="5" t="str">
        <f>IF(B71="","",IFERROR(E71*INDEX('de-para'!$F$5:$F$25,MATCH(TRIM(LOWER(D71)),'de-para'!$C$5:$C$25,0)),0))</f>
        <v/>
      </c>
    </row>
    <row r="72" spans="3:8" x14ac:dyDescent="0.25">
      <c r="C72" s="4" t="str">
        <f t="shared" si="6"/>
        <v/>
      </c>
      <c r="D72" s="4" t="str">
        <f t="shared" si="7"/>
        <v/>
      </c>
      <c r="E72" s="5" t="str">
        <f t="shared" si="8"/>
        <v/>
      </c>
      <c r="F72" s="6" t="str">
        <f>IF(B72="","",IFERROR(E72*INDEX('de-para'!$D$5:$D$25,MATCH(TRIM(LOWER(D72)),'de-para'!$C$5:$C$25,0)),"Categoria não encontrada"))</f>
        <v/>
      </c>
      <c r="G72" s="5" t="str">
        <f>IF(B72="","",IFERROR(E72*INDEX('de-para'!$E$5:$E$25,MATCH(TRIM(LOWER(D72)),'de-para'!$C$5:$C$25,0)),0))</f>
        <v/>
      </c>
      <c r="H72" s="5" t="str">
        <f>IF(B72="","",IFERROR(E72*INDEX('de-para'!$F$5:$F$25,MATCH(TRIM(LOWER(D72)),'de-para'!$C$5:$C$25,0)),0))</f>
        <v/>
      </c>
    </row>
    <row r="73" spans="3:8" x14ac:dyDescent="0.25">
      <c r="C73" s="4" t="str">
        <f t="shared" si="6"/>
        <v/>
      </c>
      <c r="D73" s="4" t="str">
        <f t="shared" si="7"/>
        <v/>
      </c>
      <c r="E73" s="5" t="str">
        <f t="shared" si="8"/>
        <v/>
      </c>
      <c r="F73" s="6" t="str">
        <f>IF(B73="","",IFERROR(E73*INDEX('de-para'!$D$5:$D$25,MATCH(TRIM(LOWER(D73)),'de-para'!$C$5:$C$25,0)),"Categoria não encontrada"))</f>
        <v/>
      </c>
      <c r="G73" s="5" t="str">
        <f>IF(B73="","",IFERROR(E73*INDEX('de-para'!$E$5:$E$25,MATCH(TRIM(LOWER(D73)),'de-para'!$C$5:$C$25,0)),0))</f>
        <v/>
      </c>
      <c r="H73" s="5" t="str">
        <f>IF(B73="","",IFERROR(E73*INDEX('de-para'!$F$5:$F$25,MATCH(TRIM(LOWER(D73)),'de-para'!$C$5:$C$25,0)),0))</f>
        <v/>
      </c>
    </row>
    <row r="74" spans="3:8" x14ac:dyDescent="0.25">
      <c r="C74" s="4" t="str">
        <f t="shared" si="6"/>
        <v/>
      </c>
      <c r="D74" s="4" t="str">
        <f t="shared" si="7"/>
        <v/>
      </c>
      <c r="E74" s="5" t="str">
        <f t="shared" si="8"/>
        <v/>
      </c>
      <c r="F74" s="6" t="str">
        <f>IF(B74="","",IFERROR(E74*INDEX('de-para'!$D$5:$D$25,MATCH(TRIM(LOWER(D74)),'de-para'!$C$5:$C$25,0)),"Categoria não encontrada"))</f>
        <v/>
      </c>
      <c r="G74" s="5" t="str">
        <f>IF(B74="","",IFERROR(E74*INDEX('de-para'!$E$5:$E$25,MATCH(TRIM(LOWER(D74)),'de-para'!$C$5:$C$25,0)),0))</f>
        <v/>
      </c>
      <c r="H74" s="5" t="str">
        <f>IF(B74="","",IFERROR(E74*INDEX('de-para'!$F$5:$F$25,MATCH(TRIM(LOWER(D74)),'de-para'!$C$5:$C$25,0)),0))</f>
        <v/>
      </c>
    </row>
    <row r="75" spans="3:8" x14ac:dyDescent="0.25">
      <c r="C75" s="4" t="str">
        <f t="shared" si="6"/>
        <v/>
      </c>
      <c r="D75" s="4" t="str">
        <f t="shared" si="7"/>
        <v/>
      </c>
      <c r="E75" s="5" t="str">
        <f t="shared" si="8"/>
        <v/>
      </c>
      <c r="F75" s="6" t="str">
        <f>IF(B75="","",IFERROR(E75*INDEX('de-para'!$D$5:$D$25,MATCH(TRIM(LOWER(D75)),'de-para'!$C$5:$C$25,0)),"Categoria não encontrada"))</f>
        <v/>
      </c>
      <c r="G75" s="5" t="str">
        <f>IF(B75="","",IFERROR(E75*INDEX('de-para'!$E$5:$E$25,MATCH(TRIM(LOWER(D75)),'de-para'!$C$5:$C$25,0)),0))</f>
        <v/>
      </c>
      <c r="H75" s="5" t="str">
        <f>IF(B75="","",IFERROR(E75*INDEX('de-para'!$F$5:$F$25,MATCH(TRIM(LOWER(D75)),'de-para'!$C$5:$C$25,0)),0))</f>
        <v/>
      </c>
    </row>
    <row r="76" spans="3:8" x14ac:dyDescent="0.25">
      <c r="C76" s="4" t="str">
        <f t="shared" si="6"/>
        <v/>
      </c>
      <c r="D76" s="4" t="str">
        <f t="shared" si="7"/>
        <v/>
      </c>
      <c r="E76" s="5" t="str">
        <f t="shared" si="8"/>
        <v/>
      </c>
      <c r="F76" s="6" t="str">
        <f>IF(B76="","",IFERROR(E76*INDEX('de-para'!$D$5:$D$25,MATCH(TRIM(LOWER(D76)),'de-para'!$C$5:$C$25,0)),"Categoria não encontrada"))</f>
        <v/>
      </c>
      <c r="G76" s="5" t="str">
        <f>IF(B76="","",IFERROR(E76*INDEX('de-para'!$E$5:$E$25,MATCH(TRIM(LOWER(D76)),'de-para'!$C$5:$C$25,0)),0))</f>
        <v/>
      </c>
      <c r="H76" s="5" t="str">
        <f>IF(B76="","",IFERROR(E76*INDEX('de-para'!$F$5:$F$25,MATCH(TRIM(LOWER(D76)),'de-para'!$C$5:$C$25,0)),0))</f>
        <v/>
      </c>
    </row>
    <row r="77" spans="3:8" x14ac:dyDescent="0.25">
      <c r="C77" s="4" t="str">
        <f t="shared" si="6"/>
        <v/>
      </c>
      <c r="D77" s="4" t="str">
        <f t="shared" si="7"/>
        <v/>
      </c>
      <c r="E77" s="5" t="str">
        <f t="shared" si="8"/>
        <v/>
      </c>
      <c r="F77" s="6" t="str">
        <f>IF(B77="","",IFERROR(E77*INDEX('de-para'!$D$5:$D$25,MATCH(TRIM(LOWER(D77)),'de-para'!$C$5:$C$25,0)),"Categoria não encontrada"))</f>
        <v/>
      </c>
      <c r="G77" s="5" t="str">
        <f>IF(B77="","",IFERROR(E77*INDEX('de-para'!$E$5:$E$25,MATCH(TRIM(LOWER(D77)),'de-para'!$C$5:$C$25,0)),0))</f>
        <v/>
      </c>
      <c r="H77" s="5" t="str">
        <f>IF(B77="","",IFERROR(E77*INDEX('de-para'!$F$5:$F$25,MATCH(TRIM(LOWER(D77)),'de-para'!$C$5:$C$25,0)),0))</f>
        <v/>
      </c>
    </row>
    <row r="78" spans="3:8" x14ac:dyDescent="0.25">
      <c r="C78" s="4" t="str">
        <f t="shared" si="6"/>
        <v/>
      </c>
      <c r="D78" s="4" t="str">
        <f t="shared" si="7"/>
        <v/>
      </c>
      <c r="E78" s="5" t="str">
        <f t="shared" si="8"/>
        <v/>
      </c>
      <c r="F78" s="6" t="str">
        <f>IF(B78="","",IFERROR(E78*INDEX('de-para'!$D$5:$D$25,MATCH(TRIM(LOWER(D78)),'de-para'!$C$5:$C$25,0)),"Categoria não encontrada"))</f>
        <v/>
      </c>
      <c r="G78" s="5" t="str">
        <f>IF(B78="","",IFERROR(E78*INDEX('de-para'!$E$5:$E$25,MATCH(TRIM(LOWER(D78)),'de-para'!$C$5:$C$25,0)),0))</f>
        <v/>
      </c>
      <c r="H78" s="5" t="str">
        <f>IF(B78="","",IFERROR(E78*INDEX('de-para'!$F$5:$F$25,MATCH(TRIM(LOWER(D78)),'de-para'!$C$5:$C$25,0)),0))</f>
        <v/>
      </c>
    </row>
    <row r="79" spans="3:8" x14ac:dyDescent="0.25">
      <c r="C79" s="4" t="str">
        <f t="shared" si="6"/>
        <v/>
      </c>
      <c r="D79" s="4" t="str">
        <f t="shared" si="7"/>
        <v/>
      </c>
      <c r="E79" s="5" t="str">
        <f t="shared" si="8"/>
        <v/>
      </c>
      <c r="F79" s="6" t="str">
        <f>IF(B79="","",IFERROR(E79*INDEX('de-para'!$D$5:$D$25,MATCH(TRIM(LOWER(D79)),'de-para'!$C$5:$C$25,0)),"Categoria não encontrada"))</f>
        <v/>
      </c>
      <c r="G79" s="5" t="str">
        <f>IF(B79="","",IFERROR(E79*INDEX('de-para'!$E$5:$E$25,MATCH(TRIM(LOWER(D79)),'de-para'!$C$5:$C$25,0)),0))</f>
        <v/>
      </c>
      <c r="H79" s="5" t="str">
        <f>IF(B79="","",IFERROR(E79*INDEX('de-para'!$F$5:$F$25,MATCH(TRIM(LOWER(D79)),'de-para'!$C$5:$C$25,0)),0))</f>
        <v/>
      </c>
    </row>
    <row r="80" spans="3:8" x14ac:dyDescent="0.25">
      <c r="C80" s="4" t="str">
        <f t="shared" si="6"/>
        <v/>
      </c>
      <c r="D80" s="4" t="str">
        <f t="shared" si="7"/>
        <v/>
      </c>
      <c r="E80" s="5" t="str">
        <f t="shared" si="8"/>
        <v/>
      </c>
      <c r="F80" s="6" t="str">
        <f>IF(B80="","",IFERROR(E80*INDEX('de-para'!$D$5:$D$25,MATCH(TRIM(LOWER(D80)),'de-para'!$C$5:$C$25,0)),"Categoria não encontrada"))</f>
        <v/>
      </c>
      <c r="G80" s="5" t="str">
        <f>IF(B80="","",IFERROR(E80*INDEX('de-para'!$E$5:$E$25,MATCH(TRIM(LOWER(D80)),'de-para'!$C$5:$C$25,0)),0))</f>
        <v/>
      </c>
      <c r="H80" s="5" t="str">
        <f>IF(B80="","",IFERROR(E80*INDEX('de-para'!$F$5:$F$25,MATCH(TRIM(LOWER(D80)),'de-para'!$C$5:$C$25,0)),0))</f>
        <v/>
      </c>
    </row>
    <row r="81" spans="3:8" x14ac:dyDescent="0.25">
      <c r="C81" s="4" t="str">
        <f t="shared" si="6"/>
        <v/>
      </c>
      <c r="D81" s="4" t="str">
        <f t="shared" si="7"/>
        <v/>
      </c>
      <c r="E81" s="5" t="str">
        <f t="shared" si="8"/>
        <v/>
      </c>
      <c r="F81" s="6" t="str">
        <f>IF(B81="","",IFERROR(E81*INDEX('de-para'!$D$5:$D$25,MATCH(TRIM(LOWER(D81)),'de-para'!$C$5:$C$25,0)),"Categoria não encontrada"))</f>
        <v/>
      </c>
      <c r="G81" s="5" t="str">
        <f>IF(B81="","",IFERROR(E81*INDEX('de-para'!$E$5:$E$25,MATCH(TRIM(LOWER(D81)),'de-para'!$C$5:$C$25,0)),0))</f>
        <v/>
      </c>
      <c r="H81" s="5" t="str">
        <f>IF(B81="","",IFERROR(E81*INDEX('de-para'!$F$5:$F$25,MATCH(TRIM(LOWER(D81)),'de-para'!$C$5:$C$25,0)),0))</f>
        <v/>
      </c>
    </row>
    <row r="82" spans="3:8" x14ac:dyDescent="0.25">
      <c r="C82" s="4" t="str">
        <f t="shared" si="6"/>
        <v/>
      </c>
      <c r="D82" s="4" t="str">
        <f t="shared" si="7"/>
        <v/>
      </c>
      <c r="E82" s="5" t="str">
        <f t="shared" si="8"/>
        <v/>
      </c>
      <c r="F82" s="6" t="str">
        <f>IF(B82="","",IFERROR(E82*INDEX('de-para'!$D$5:$D$25,MATCH(TRIM(LOWER(D82)),'de-para'!$C$5:$C$25,0)),"Categoria não encontrada"))</f>
        <v/>
      </c>
      <c r="G82" s="5" t="str">
        <f>IF(B82="","",IFERROR(E82*INDEX('de-para'!$E$5:$E$25,MATCH(TRIM(LOWER(D82)),'de-para'!$C$5:$C$25,0)),0))</f>
        <v/>
      </c>
      <c r="H82" s="5" t="str">
        <f>IF(B82="","",IFERROR(E82*INDEX('de-para'!$F$5:$F$25,MATCH(TRIM(LOWER(D82)),'de-para'!$C$5:$C$25,0)),0))</f>
        <v/>
      </c>
    </row>
    <row r="83" spans="3:8" x14ac:dyDescent="0.25">
      <c r="C83" s="4" t="str">
        <f t="shared" si="6"/>
        <v/>
      </c>
      <c r="D83" s="4" t="str">
        <f t="shared" si="7"/>
        <v/>
      </c>
      <c r="E83" s="5" t="str">
        <f t="shared" si="8"/>
        <v/>
      </c>
      <c r="F83" s="6" t="str">
        <f>IF(B83="","",IFERROR(E83*INDEX('de-para'!$D$5:$D$25,MATCH(TRIM(LOWER(D83)),'de-para'!$C$5:$C$25,0)),"Categoria não encontrada"))</f>
        <v/>
      </c>
      <c r="G83" s="5" t="str">
        <f>IF(B83="","",IFERROR(E83*INDEX('de-para'!$E$5:$E$25,MATCH(TRIM(LOWER(D83)),'de-para'!$C$5:$C$25,0)),0))</f>
        <v/>
      </c>
      <c r="H83" s="5" t="str">
        <f>IF(B83="","",IFERROR(E83*INDEX('de-para'!$F$5:$F$25,MATCH(TRIM(LOWER(D83)),'de-para'!$C$5:$C$25,0)),0))</f>
        <v/>
      </c>
    </row>
    <row r="84" spans="3:8" x14ac:dyDescent="0.25">
      <c r="C84" s="4" t="str">
        <f t="shared" si="6"/>
        <v/>
      </c>
      <c r="D84" s="4" t="str">
        <f t="shared" si="7"/>
        <v/>
      </c>
      <c r="E84" s="5" t="str">
        <f t="shared" si="8"/>
        <v/>
      </c>
      <c r="F84" s="6" t="str">
        <f>IF(B84="","",IFERROR(E84*INDEX('de-para'!$D$5:$D$25,MATCH(TRIM(LOWER(D84)),'de-para'!$C$5:$C$25,0)),"Categoria não encontrada"))</f>
        <v/>
      </c>
      <c r="G84" s="5" t="str">
        <f>IF(B84="","",IFERROR(E84*INDEX('de-para'!$E$5:$E$25,MATCH(TRIM(LOWER(D84)),'de-para'!$C$5:$C$25,0)),0))</f>
        <v/>
      </c>
      <c r="H84" s="5" t="str">
        <f>IF(B84="","",IFERROR(E84*INDEX('de-para'!$F$5:$F$25,MATCH(TRIM(LOWER(D84)),'de-para'!$C$5:$C$25,0)),0))</f>
        <v/>
      </c>
    </row>
    <row r="85" spans="3:8" x14ac:dyDescent="0.25">
      <c r="C85" s="4" t="str">
        <f t="shared" si="6"/>
        <v/>
      </c>
      <c r="D85" s="4" t="str">
        <f t="shared" si="7"/>
        <v/>
      </c>
      <c r="E85" s="5" t="str">
        <f t="shared" si="8"/>
        <v/>
      </c>
      <c r="F85" s="6" t="str">
        <f>IF(B85="","",IFERROR(E85*INDEX('de-para'!$D$5:$D$25,MATCH(TRIM(LOWER(D85)),'de-para'!$C$5:$C$25,0)),"Categoria não encontrada"))</f>
        <v/>
      </c>
      <c r="G85" s="5" t="str">
        <f>IF(B85="","",IFERROR(E85*INDEX('de-para'!$E$5:$E$25,MATCH(TRIM(LOWER(D85)),'de-para'!$C$5:$C$25,0)),0))</f>
        <v/>
      </c>
      <c r="H85" s="5" t="str">
        <f>IF(B85="","",IFERROR(E85*INDEX('de-para'!$F$5:$F$25,MATCH(TRIM(LOWER(D85)),'de-para'!$C$5:$C$25,0)),0))</f>
        <v/>
      </c>
    </row>
    <row r="86" spans="3:8" x14ac:dyDescent="0.25">
      <c r="C86" s="4" t="str">
        <f t="shared" si="6"/>
        <v/>
      </c>
      <c r="D86" s="4" t="str">
        <f t="shared" si="7"/>
        <v/>
      </c>
      <c r="E86" s="5" t="str">
        <f t="shared" si="8"/>
        <v/>
      </c>
      <c r="F86" s="6" t="str">
        <f>IF(B86="","",IFERROR(E86*INDEX('de-para'!$D$5:$D$25,MATCH(TRIM(LOWER(D86)),'de-para'!$C$5:$C$25,0)),"Categoria não encontrada"))</f>
        <v/>
      </c>
      <c r="G86" s="5" t="str">
        <f>IF(B86="","",IFERROR(E86*INDEX('de-para'!$E$5:$E$25,MATCH(TRIM(LOWER(D86)),'de-para'!$C$5:$C$25,0)),0))</f>
        <v/>
      </c>
      <c r="H86" s="5" t="str">
        <f>IF(B86="","",IFERROR(E86*INDEX('de-para'!$F$5:$F$25,MATCH(TRIM(LOWER(D86)),'de-para'!$C$5:$C$25,0)),0))</f>
        <v/>
      </c>
    </row>
    <row r="87" spans="3:8" x14ac:dyDescent="0.25">
      <c r="C87" s="4" t="str">
        <f t="shared" si="6"/>
        <v/>
      </c>
      <c r="D87" s="4" t="str">
        <f t="shared" si="7"/>
        <v/>
      </c>
      <c r="E87" s="5" t="str">
        <f t="shared" si="8"/>
        <v/>
      </c>
      <c r="F87" s="6" t="str">
        <f>IF(B87="","",IFERROR(E87*INDEX('de-para'!$D$5:$D$25,MATCH(TRIM(LOWER(D87)),'de-para'!$C$5:$C$25,0)),"Categoria não encontrada"))</f>
        <v/>
      </c>
      <c r="G87" s="5" t="str">
        <f>IF(B87="","",IFERROR(E87*INDEX('de-para'!$E$5:$E$25,MATCH(TRIM(LOWER(D87)),'de-para'!$C$5:$C$25,0)),0))</f>
        <v/>
      </c>
      <c r="H87" s="5" t="str">
        <f>IF(B87="","",IFERROR(E87*INDEX('de-para'!$F$5:$F$25,MATCH(TRIM(LOWER(D87)),'de-para'!$C$5:$C$25,0)),0))</f>
        <v/>
      </c>
    </row>
    <row r="88" spans="3:8" x14ac:dyDescent="0.25">
      <c r="C88" s="4" t="str">
        <f t="shared" si="6"/>
        <v/>
      </c>
      <c r="D88" s="4" t="str">
        <f t="shared" si="7"/>
        <v/>
      </c>
      <c r="E88" s="5" t="str">
        <f t="shared" si="8"/>
        <v/>
      </c>
      <c r="F88" s="6" t="str">
        <f>IF(B88="","",IFERROR(E88*INDEX('de-para'!$D$5:$D$25,MATCH(TRIM(LOWER(D88)),'de-para'!$C$5:$C$25,0)),"Categoria não encontrada"))</f>
        <v/>
      </c>
      <c r="G88" s="5" t="str">
        <f>IF(B88="","",IFERROR(E88*INDEX('de-para'!$E$5:$E$25,MATCH(TRIM(LOWER(D88)),'de-para'!$C$5:$C$25,0)),0))</f>
        <v/>
      </c>
      <c r="H88" s="5" t="str">
        <f>IF(B88="","",IFERROR(E88*INDEX('de-para'!$F$5:$F$25,MATCH(TRIM(LOWER(D88)),'de-para'!$C$5:$C$25,0)),0))</f>
        <v/>
      </c>
    </row>
    <row r="89" spans="3:8" x14ac:dyDescent="0.25">
      <c r="C89" s="4" t="str">
        <f t="shared" si="6"/>
        <v/>
      </c>
      <c r="D89" s="4" t="str">
        <f t="shared" si="7"/>
        <v/>
      </c>
      <c r="E89" s="5" t="str">
        <f t="shared" si="8"/>
        <v/>
      </c>
      <c r="F89" s="6" t="str">
        <f>IF(B89="","",IFERROR(E89*INDEX('de-para'!$D$5:$D$25,MATCH(TRIM(LOWER(D89)),'de-para'!$C$5:$C$25,0)),"Categoria não encontrada"))</f>
        <v/>
      </c>
      <c r="G89" s="5" t="str">
        <f>IF(B89="","",IFERROR(E89*INDEX('de-para'!$E$5:$E$25,MATCH(TRIM(LOWER(D89)),'de-para'!$C$5:$C$25,0)),0))</f>
        <v/>
      </c>
      <c r="H89" s="5" t="str">
        <f>IF(B89="","",IFERROR(E89*INDEX('de-para'!$F$5:$F$25,MATCH(TRIM(LOWER(D89)),'de-para'!$C$5:$C$25,0)),0))</f>
        <v/>
      </c>
    </row>
    <row r="90" spans="3:8" x14ac:dyDescent="0.25">
      <c r="C90" s="4" t="str">
        <f t="shared" si="6"/>
        <v/>
      </c>
      <c r="D90" s="4" t="str">
        <f t="shared" si="7"/>
        <v/>
      </c>
      <c r="E90" s="5" t="str">
        <f t="shared" si="8"/>
        <v/>
      </c>
      <c r="F90" s="6" t="str">
        <f>IF(B90="","",IFERROR(E90*INDEX('de-para'!$D$5:$D$25,MATCH(TRIM(LOWER(D90)),'de-para'!$C$5:$C$25,0)),"Categoria não encontrada"))</f>
        <v/>
      </c>
      <c r="G90" s="5" t="str">
        <f>IF(B90="","",IFERROR(E90*INDEX('de-para'!$E$5:$E$25,MATCH(TRIM(LOWER(D90)),'de-para'!$C$5:$C$25,0)),0))</f>
        <v/>
      </c>
      <c r="H90" s="5" t="str">
        <f>IF(B90="","",IFERROR(E90*INDEX('de-para'!$F$5:$F$25,MATCH(TRIM(LOWER(D90)),'de-para'!$C$5:$C$25,0)),0))</f>
        <v/>
      </c>
    </row>
    <row r="91" spans="3:8" x14ac:dyDescent="0.25">
      <c r="C91" s="4" t="str">
        <f t="shared" si="6"/>
        <v/>
      </c>
      <c r="D91" s="4" t="str">
        <f t="shared" si="7"/>
        <v/>
      </c>
      <c r="E91" s="5" t="str">
        <f t="shared" si="8"/>
        <v/>
      </c>
      <c r="F91" s="6" t="str">
        <f>IF(B91="","",IFERROR(E91*INDEX('de-para'!$D$5:$D$25,MATCH(TRIM(LOWER(D91)),'de-para'!$C$5:$C$25,0)),"Categoria não encontrada"))</f>
        <v/>
      </c>
      <c r="G91" s="5" t="str">
        <f>IF(B91="","",IFERROR(E91*INDEX('de-para'!$E$5:$E$25,MATCH(TRIM(LOWER(D91)),'de-para'!$C$5:$C$25,0)),0))</f>
        <v/>
      </c>
      <c r="H91" s="5" t="str">
        <f>IF(B91="","",IFERROR(E91*INDEX('de-para'!$F$5:$F$25,MATCH(TRIM(LOWER(D91)),'de-para'!$C$5:$C$25,0)),0))</f>
        <v/>
      </c>
    </row>
    <row r="92" spans="3:8" x14ac:dyDescent="0.25">
      <c r="C92" s="4" t="str">
        <f t="shared" si="6"/>
        <v/>
      </c>
      <c r="D92" s="4" t="str">
        <f t="shared" si="7"/>
        <v/>
      </c>
      <c r="E92" s="5" t="str">
        <f t="shared" si="8"/>
        <v/>
      </c>
      <c r="F92" s="6" t="str">
        <f>IF(B92="","",IFERROR(E92*INDEX('de-para'!$D$5:$D$25,MATCH(TRIM(LOWER(D92)),'de-para'!$C$5:$C$25,0)),"Categoria não encontrada"))</f>
        <v/>
      </c>
      <c r="G92" s="5" t="str">
        <f>IF(B92="","",IFERROR(E92*INDEX('de-para'!$E$5:$E$25,MATCH(TRIM(LOWER(D92)),'de-para'!$C$5:$C$25,0)),0))</f>
        <v/>
      </c>
      <c r="H92" s="5" t="str">
        <f>IF(B92="","",IFERROR(E92*INDEX('de-para'!$F$5:$F$25,MATCH(TRIM(LOWER(D92)),'de-para'!$C$5:$C$25,0)),0))</f>
        <v/>
      </c>
    </row>
    <row r="93" spans="3:8" x14ac:dyDescent="0.25">
      <c r="C93" s="4" t="str">
        <f t="shared" si="6"/>
        <v/>
      </c>
      <c r="D93" s="4" t="str">
        <f t="shared" si="7"/>
        <v/>
      </c>
      <c r="E93" s="5" t="str">
        <f t="shared" si="8"/>
        <v/>
      </c>
      <c r="F93" s="6" t="str">
        <f>IF(B93="","",IFERROR(E93*INDEX('de-para'!$D$5:$D$25,MATCH(TRIM(LOWER(D93)),'de-para'!$C$5:$C$25,0)),"Categoria não encontrada"))</f>
        <v/>
      </c>
      <c r="G93" s="5" t="str">
        <f>IF(B93="","",IFERROR(E93*INDEX('de-para'!$E$5:$E$25,MATCH(TRIM(LOWER(D93)),'de-para'!$C$5:$C$25,0)),0))</f>
        <v/>
      </c>
      <c r="H93" s="5" t="str">
        <f>IF(B93="","",IFERROR(E93*INDEX('de-para'!$F$5:$F$25,MATCH(TRIM(LOWER(D93)),'de-para'!$C$5:$C$25,0)),0))</f>
        <v/>
      </c>
    </row>
    <row r="94" spans="3:8" x14ac:dyDescent="0.25">
      <c r="C94" s="4" t="str">
        <f t="shared" si="6"/>
        <v/>
      </c>
      <c r="D94" s="4" t="str">
        <f t="shared" si="7"/>
        <v/>
      </c>
      <c r="E94" s="5" t="str">
        <f t="shared" si="8"/>
        <v/>
      </c>
      <c r="F94" s="6" t="str">
        <f>IF(B94="","",IFERROR(E94*INDEX('de-para'!$D$5:$D$25,MATCH(TRIM(LOWER(D94)),'de-para'!$C$5:$C$25,0)),"Categoria não encontrada"))</f>
        <v/>
      </c>
      <c r="G94" s="5" t="str">
        <f>IF(B94="","",IFERROR(E94*INDEX('de-para'!$E$5:$E$25,MATCH(TRIM(LOWER(D94)),'de-para'!$C$5:$C$25,0)),0))</f>
        <v/>
      </c>
      <c r="H94" s="5" t="str">
        <f>IF(B94="","",IFERROR(E94*INDEX('de-para'!$F$5:$F$25,MATCH(TRIM(LOWER(D94)),'de-para'!$C$5:$C$25,0)),0))</f>
        <v/>
      </c>
    </row>
    <row r="95" spans="3:8" x14ac:dyDescent="0.25">
      <c r="C95" s="4" t="str">
        <f t="shared" si="6"/>
        <v/>
      </c>
      <c r="D95" s="4" t="str">
        <f t="shared" si="7"/>
        <v/>
      </c>
      <c r="E95" s="5" t="str">
        <f t="shared" si="8"/>
        <v/>
      </c>
      <c r="F95" s="6" t="str">
        <f>IF(B95="","",IFERROR(E95*INDEX('de-para'!$D$5:$D$25,MATCH(TRIM(LOWER(D95)),'de-para'!$C$5:$C$25,0)),"Categoria não encontrada"))</f>
        <v/>
      </c>
      <c r="G95" s="5" t="str">
        <f>IF(B95="","",IFERROR(E95*INDEX('de-para'!$E$5:$E$25,MATCH(TRIM(LOWER(D95)),'de-para'!$C$5:$C$25,0)),0))</f>
        <v/>
      </c>
      <c r="H95" s="5" t="str">
        <f>IF(B95="","",IFERROR(E95*INDEX('de-para'!$F$5:$F$25,MATCH(TRIM(LOWER(D95)),'de-para'!$C$5:$C$25,0)),0))</f>
        <v/>
      </c>
    </row>
    <row r="96" spans="3:8" x14ac:dyDescent="0.25">
      <c r="C96" s="4" t="str">
        <f t="shared" si="6"/>
        <v/>
      </c>
      <c r="D96" s="4" t="str">
        <f t="shared" si="7"/>
        <v/>
      </c>
      <c r="E96" s="5" t="str">
        <f t="shared" si="8"/>
        <v/>
      </c>
      <c r="F96" s="6" t="str">
        <f>IF(B96="","",IFERROR(E96*INDEX('de-para'!$D$5:$D$25,MATCH(TRIM(LOWER(D96)),'de-para'!$C$5:$C$25,0)),"Categoria não encontrada"))</f>
        <v/>
      </c>
      <c r="G96" s="5" t="str">
        <f>IF(B96="","",IFERROR(E96*INDEX('de-para'!$E$5:$E$25,MATCH(TRIM(LOWER(D96)),'de-para'!$C$5:$C$25,0)),0))</f>
        <v/>
      </c>
      <c r="H96" s="5" t="str">
        <f>IF(B96="","",IFERROR(E96*INDEX('de-para'!$F$5:$F$25,MATCH(TRIM(LOWER(D96)),'de-para'!$C$5:$C$25,0)),0))</f>
        <v/>
      </c>
    </row>
    <row r="97" spans="3:8" x14ac:dyDescent="0.25">
      <c r="C97" s="4" t="str">
        <f t="shared" si="6"/>
        <v/>
      </c>
      <c r="D97" s="4" t="str">
        <f t="shared" si="7"/>
        <v/>
      </c>
      <c r="E97" s="5" t="str">
        <f t="shared" si="8"/>
        <v/>
      </c>
      <c r="F97" s="6" t="str">
        <f>IF(B97="","",IFERROR(E97*INDEX('de-para'!$D$5:$D$25,MATCH(TRIM(LOWER(D97)),'de-para'!$C$5:$C$25,0)),"Categoria não encontrada"))</f>
        <v/>
      </c>
      <c r="G97" s="5" t="str">
        <f>IF(B97="","",IFERROR(E97*INDEX('de-para'!$E$5:$E$25,MATCH(TRIM(LOWER(D97)),'de-para'!$C$5:$C$25,0)),0))</f>
        <v/>
      </c>
      <c r="H97" s="5" t="str">
        <f>IF(B97="","",IFERROR(E97*INDEX('de-para'!$F$5:$F$25,MATCH(TRIM(LOWER(D97)),'de-para'!$C$5:$C$25,0)),0))</f>
        <v/>
      </c>
    </row>
    <row r="98" spans="3:8" x14ac:dyDescent="0.25">
      <c r="C98" s="4" t="str">
        <f t="shared" si="6"/>
        <v/>
      </c>
      <c r="D98" s="4" t="str">
        <f t="shared" si="7"/>
        <v/>
      </c>
      <c r="E98" s="5" t="str">
        <f t="shared" si="8"/>
        <v/>
      </c>
      <c r="F98" s="6" t="str">
        <f>IF(B98="","",IFERROR(E98*INDEX('de-para'!$D$5:$D$25,MATCH(TRIM(LOWER(D98)),'de-para'!$C$5:$C$25,0)),"Categoria não encontrada"))</f>
        <v/>
      </c>
      <c r="G98" s="5" t="str">
        <f>IF(B98="","",IFERROR(E98*INDEX('de-para'!$E$5:$E$25,MATCH(TRIM(LOWER(D98)),'de-para'!$C$5:$C$25,0)),0))</f>
        <v/>
      </c>
      <c r="H98" s="5" t="str">
        <f>IF(B98="","",IFERROR(E98*INDEX('de-para'!$F$5:$F$25,MATCH(TRIM(LOWER(D98)),'de-para'!$C$5:$C$25,0)),0))</f>
        <v/>
      </c>
    </row>
    <row r="99" spans="3:8" x14ac:dyDescent="0.25">
      <c r="C99" s="4" t="str">
        <f t="shared" si="6"/>
        <v/>
      </c>
      <c r="D99" s="4" t="str">
        <f t="shared" si="7"/>
        <v/>
      </c>
      <c r="E99" s="5" t="str">
        <f t="shared" si="8"/>
        <v/>
      </c>
      <c r="F99" s="6" t="str">
        <f>IF(B99="","",IFERROR(E99*INDEX('de-para'!$D$5:$D$25,MATCH(TRIM(LOWER(D99)),'de-para'!$C$5:$C$25,0)),"Categoria não encontrada"))</f>
        <v/>
      </c>
      <c r="G99" s="5" t="str">
        <f>IF(B99="","",IFERROR(E99*INDEX('de-para'!$E$5:$E$25,MATCH(TRIM(LOWER(D99)),'de-para'!$C$5:$C$25,0)),0))</f>
        <v/>
      </c>
      <c r="H99" s="5" t="str">
        <f>IF(B99="","",IFERROR(E99*INDEX('de-para'!$F$5:$F$25,MATCH(TRIM(LOWER(D99)),'de-para'!$C$5:$C$25,0)),0))</f>
        <v/>
      </c>
    </row>
    <row r="100" spans="3:8" x14ac:dyDescent="0.25">
      <c r="C100" s="4" t="str">
        <f t="shared" si="6"/>
        <v/>
      </c>
      <c r="D100" s="4" t="str">
        <f t="shared" si="7"/>
        <v/>
      </c>
      <c r="E100" s="5" t="str">
        <f t="shared" si="8"/>
        <v/>
      </c>
      <c r="F100" s="6" t="str">
        <f>IF(B100="","",IFERROR(E100*INDEX('de-para'!$D$5:$D$25,MATCH(TRIM(LOWER(D100)),'de-para'!$C$5:$C$25,0)),"Categoria não encontrada"))</f>
        <v/>
      </c>
      <c r="G100" s="5" t="str">
        <f>IF(B100="","",IFERROR(E100*INDEX('de-para'!$E$5:$E$25,MATCH(TRIM(LOWER(D100)),'de-para'!$C$5:$C$25,0)),0))</f>
        <v/>
      </c>
      <c r="H100" s="5" t="str">
        <f>IF(B100="","",IFERROR(E100*INDEX('de-para'!$F$5:$F$25,MATCH(TRIM(LOWER(D100)),'de-para'!$C$5:$C$25,0)),0))</f>
        <v/>
      </c>
    </row>
    <row r="101" spans="3:8" x14ac:dyDescent="0.25">
      <c r="C101" s="4" t="str">
        <f t="shared" ref="C101:C132" si="9">IF(B101="","",TRIM(LEFT(B101,FIND(" - ",B101&amp;" - ")-1)))</f>
        <v/>
      </c>
      <c r="D101" s="4" t="str">
        <f t="shared" ref="D101:D132" si="10">IF(B101="","",TRIM(MID(B101,FIND(" - ",B101&amp;" - ")+3,FIND(" - ",B101&amp;" - ",FIND(" - ",B101&amp;" - ")+3)-(FIND(" - ",B101&amp;" - ")+3))))</f>
        <v/>
      </c>
      <c r="E101" s="5" t="str">
        <f t="shared" ref="E101:E132" si="11">IF(B101="","",IFERROR(VALUE(SUBSTITUTE(TRIM(MID(B101,FIND(" - ",B101&amp;" - ",FIND(" - ",B101&amp;" - ")+3)+3,LEN(B101))),",",".")),0))</f>
        <v/>
      </c>
      <c r="F101" s="6" t="str">
        <f>IF(B101="","",IFERROR(E101*INDEX('de-para'!$D$5:$D$25,MATCH(TRIM(LOWER(D101)),'de-para'!$C$5:$C$25,0)),"Categoria não encontrada"))</f>
        <v/>
      </c>
      <c r="G101" s="5" t="str">
        <f>IF(B101="","",IFERROR(E101*INDEX('de-para'!$E$5:$E$25,MATCH(TRIM(LOWER(D101)),'de-para'!$C$5:$C$25,0)),0))</f>
        <v/>
      </c>
      <c r="H101" s="5" t="str">
        <f>IF(B101="","",IFERROR(E101*INDEX('de-para'!$F$5:$F$25,MATCH(TRIM(LOWER(D101)),'de-para'!$C$5:$C$25,0)),0))</f>
        <v/>
      </c>
    </row>
    <row r="102" spans="3:8" x14ac:dyDescent="0.25">
      <c r="C102" s="4" t="str">
        <f t="shared" si="9"/>
        <v/>
      </c>
      <c r="D102" s="4" t="str">
        <f t="shared" si="10"/>
        <v/>
      </c>
      <c r="E102" s="5" t="str">
        <f t="shared" si="11"/>
        <v/>
      </c>
      <c r="F102" s="6" t="str">
        <f>IF(B102="","",IFERROR(E102*INDEX('de-para'!$D$5:$D$25,MATCH(TRIM(LOWER(D102)),'de-para'!$C$5:$C$25,0)),"Categoria não encontrada"))</f>
        <v/>
      </c>
      <c r="G102" s="5" t="str">
        <f>IF(B102="","",IFERROR(E102*INDEX('de-para'!$E$5:$E$25,MATCH(TRIM(LOWER(D102)),'de-para'!$C$5:$C$25,0)),0))</f>
        <v/>
      </c>
      <c r="H102" s="5" t="str">
        <f>IF(B102="","",IFERROR(E102*INDEX('de-para'!$F$5:$F$25,MATCH(TRIM(LOWER(D102)),'de-para'!$C$5:$C$25,0)),0))</f>
        <v/>
      </c>
    </row>
    <row r="103" spans="3:8" x14ac:dyDescent="0.25">
      <c r="C103" s="4" t="str">
        <f t="shared" si="9"/>
        <v/>
      </c>
      <c r="D103" s="4" t="str">
        <f t="shared" si="10"/>
        <v/>
      </c>
      <c r="E103" s="5" t="str">
        <f t="shared" si="11"/>
        <v/>
      </c>
      <c r="F103" s="6" t="str">
        <f>IF(B103="","",IFERROR(E103*INDEX('de-para'!$D$5:$D$25,MATCH(TRIM(LOWER(D103)),'de-para'!$C$5:$C$25,0)),"Categoria não encontrada"))</f>
        <v/>
      </c>
      <c r="G103" s="5" t="str">
        <f>IF(B103="","",IFERROR(E103*INDEX('de-para'!$E$5:$E$25,MATCH(TRIM(LOWER(D103)),'de-para'!$C$5:$C$25,0)),0))</f>
        <v/>
      </c>
      <c r="H103" s="5" t="str">
        <f>IF(B103="","",IFERROR(E103*INDEX('de-para'!$F$5:$F$25,MATCH(TRIM(LOWER(D103)),'de-para'!$C$5:$C$25,0)),0))</f>
        <v/>
      </c>
    </row>
    <row r="104" spans="3:8" x14ac:dyDescent="0.25">
      <c r="C104" s="4" t="str">
        <f t="shared" si="9"/>
        <v/>
      </c>
      <c r="D104" s="4" t="str">
        <f t="shared" si="10"/>
        <v/>
      </c>
      <c r="E104" s="5" t="str">
        <f t="shared" si="11"/>
        <v/>
      </c>
      <c r="F104" s="6" t="str">
        <f>IF(B104="","",IFERROR(E104*INDEX('de-para'!$D$5:$D$25,MATCH(TRIM(LOWER(D104)),'de-para'!$C$5:$C$25,0)),"Categoria não encontrada"))</f>
        <v/>
      </c>
      <c r="G104" s="5" t="str">
        <f>IF(B104="","",IFERROR(E104*INDEX('de-para'!$E$5:$E$25,MATCH(TRIM(LOWER(D104)),'de-para'!$C$5:$C$25,0)),0))</f>
        <v/>
      </c>
      <c r="H104" s="5" t="str">
        <f>IF(B104="","",IFERROR(E104*INDEX('de-para'!$F$5:$F$25,MATCH(TRIM(LOWER(D104)),'de-para'!$C$5:$C$25,0)),0))</f>
        <v/>
      </c>
    </row>
    <row r="105" spans="3:8" x14ac:dyDescent="0.25">
      <c r="C105" s="4" t="str">
        <f t="shared" si="9"/>
        <v/>
      </c>
      <c r="D105" s="4" t="str">
        <f t="shared" si="10"/>
        <v/>
      </c>
      <c r="E105" s="5" t="str">
        <f t="shared" si="11"/>
        <v/>
      </c>
      <c r="F105" s="6" t="str">
        <f>IF(B105="","",IFERROR(E105*INDEX('de-para'!$D$5:$D$25,MATCH(TRIM(LOWER(D105)),'de-para'!$C$5:$C$25,0)),"Categoria não encontrada"))</f>
        <v/>
      </c>
      <c r="G105" s="5" t="str">
        <f>IF(B105="","",IFERROR(E105*INDEX('de-para'!$E$5:$E$25,MATCH(TRIM(LOWER(D105)),'de-para'!$C$5:$C$25,0)),0))</f>
        <v/>
      </c>
      <c r="H105" s="5" t="str">
        <f>IF(B105="","",IFERROR(E105*INDEX('de-para'!$F$5:$F$25,MATCH(TRIM(LOWER(D105)),'de-para'!$C$5:$C$25,0)),0))</f>
        <v/>
      </c>
    </row>
    <row r="106" spans="3:8" x14ac:dyDescent="0.25">
      <c r="C106" s="4" t="str">
        <f t="shared" si="9"/>
        <v/>
      </c>
      <c r="D106" s="4" t="str">
        <f t="shared" si="10"/>
        <v/>
      </c>
      <c r="E106" s="5" t="str">
        <f t="shared" si="11"/>
        <v/>
      </c>
      <c r="F106" s="6" t="str">
        <f>IF(B106="","",IFERROR(E106*INDEX('de-para'!$D$5:$D$25,MATCH(TRIM(LOWER(D106)),'de-para'!$C$5:$C$25,0)),"Categoria não encontrada"))</f>
        <v/>
      </c>
      <c r="G106" s="5" t="str">
        <f>IF(B106="","",IFERROR(E106*INDEX('de-para'!$E$5:$E$25,MATCH(TRIM(LOWER(D106)),'de-para'!$C$5:$C$25,0)),0))</f>
        <v/>
      </c>
      <c r="H106" s="5" t="str">
        <f>IF(B106="","",IFERROR(E106*INDEX('de-para'!$F$5:$F$25,MATCH(TRIM(LOWER(D106)),'de-para'!$C$5:$C$25,0)),0))</f>
        <v/>
      </c>
    </row>
    <row r="107" spans="3:8" x14ac:dyDescent="0.25">
      <c r="C107" s="4" t="str">
        <f t="shared" si="9"/>
        <v/>
      </c>
      <c r="D107" s="4" t="str">
        <f t="shared" si="10"/>
        <v/>
      </c>
      <c r="E107" s="5" t="str">
        <f t="shared" si="11"/>
        <v/>
      </c>
      <c r="F107" s="6" t="str">
        <f>IF(B107="","",IFERROR(E107*INDEX('de-para'!$D$5:$D$25,MATCH(TRIM(LOWER(D107)),'de-para'!$C$5:$C$25,0)),"Categoria não encontrada"))</f>
        <v/>
      </c>
      <c r="G107" s="5" t="str">
        <f>IF(B107="","",IFERROR(E107*INDEX('de-para'!$E$5:$E$25,MATCH(TRIM(LOWER(D107)),'de-para'!$C$5:$C$25,0)),0))</f>
        <v/>
      </c>
      <c r="H107" s="5" t="str">
        <f>IF(B107="","",IFERROR(E107*INDEX('de-para'!$F$5:$F$25,MATCH(TRIM(LOWER(D107)),'de-para'!$C$5:$C$25,0)),0))</f>
        <v/>
      </c>
    </row>
    <row r="108" spans="3:8" x14ac:dyDescent="0.25">
      <c r="C108" s="4" t="str">
        <f t="shared" si="9"/>
        <v/>
      </c>
      <c r="D108" s="4" t="str">
        <f t="shared" si="10"/>
        <v/>
      </c>
      <c r="E108" s="5" t="str">
        <f t="shared" si="11"/>
        <v/>
      </c>
      <c r="F108" s="6" t="str">
        <f>IF(B108="","",IFERROR(E108*INDEX('de-para'!$D$5:$D$25,MATCH(TRIM(LOWER(D108)),'de-para'!$C$5:$C$25,0)),"Categoria não encontrada"))</f>
        <v/>
      </c>
      <c r="G108" s="5" t="str">
        <f>IF(B108="","",IFERROR(E108*INDEX('de-para'!$E$5:$E$25,MATCH(TRIM(LOWER(D108)),'de-para'!$C$5:$C$25,0)),0))</f>
        <v/>
      </c>
      <c r="H108" s="5" t="str">
        <f>IF(B108="","",IFERROR(E108*INDEX('de-para'!$F$5:$F$25,MATCH(TRIM(LOWER(D108)),'de-para'!$C$5:$C$25,0)),0))</f>
        <v/>
      </c>
    </row>
    <row r="109" spans="3:8" x14ac:dyDescent="0.25">
      <c r="C109" s="4" t="str">
        <f t="shared" si="9"/>
        <v/>
      </c>
      <c r="D109" s="4" t="str">
        <f t="shared" si="10"/>
        <v/>
      </c>
      <c r="E109" s="5" t="str">
        <f t="shared" si="11"/>
        <v/>
      </c>
      <c r="F109" s="6" t="str">
        <f>IF(B109="","",IFERROR(E109*INDEX('de-para'!$D$5:$D$25,MATCH(TRIM(LOWER(D109)),'de-para'!$C$5:$C$25,0)),"Categoria não encontrada"))</f>
        <v/>
      </c>
      <c r="G109" s="5" t="str">
        <f>IF(B109="","",IFERROR(E109*INDEX('de-para'!$E$5:$E$25,MATCH(TRIM(LOWER(D109)),'de-para'!$C$5:$C$25,0)),0))</f>
        <v/>
      </c>
      <c r="H109" s="5" t="str">
        <f>IF(B109="","",IFERROR(E109*INDEX('de-para'!$F$5:$F$25,MATCH(TRIM(LOWER(D109)),'de-para'!$C$5:$C$25,0)),0))</f>
        <v/>
      </c>
    </row>
    <row r="110" spans="3:8" x14ac:dyDescent="0.25">
      <c r="C110" s="4" t="str">
        <f t="shared" si="9"/>
        <v/>
      </c>
      <c r="D110" s="4" t="str">
        <f t="shared" si="10"/>
        <v/>
      </c>
      <c r="E110" s="5" t="str">
        <f t="shared" si="11"/>
        <v/>
      </c>
      <c r="F110" s="6" t="str">
        <f>IF(B110="","",IFERROR(E110*INDEX('de-para'!$D$5:$D$25,MATCH(TRIM(LOWER(D110)),'de-para'!$C$5:$C$25,0)),"Categoria não encontrada"))</f>
        <v/>
      </c>
      <c r="G110" s="5" t="str">
        <f>IF(B110="","",IFERROR(E110*INDEX('de-para'!$E$5:$E$25,MATCH(TRIM(LOWER(D110)),'de-para'!$C$5:$C$25,0)),0))</f>
        <v/>
      </c>
      <c r="H110" s="5" t="str">
        <f>IF(B110="","",IFERROR(E110*INDEX('de-para'!$F$5:$F$25,MATCH(TRIM(LOWER(D110)),'de-para'!$C$5:$C$25,0)),0))</f>
        <v/>
      </c>
    </row>
    <row r="111" spans="3:8" x14ac:dyDescent="0.25">
      <c r="C111" s="4" t="str">
        <f t="shared" si="9"/>
        <v/>
      </c>
      <c r="D111" s="4" t="str">
        <f t="shared" si="10"/>
        <v/>
      </c>
      <c r="E111" s="5" t="str">
        <f t="shared" si="11"/>
        <v/>
      </c>
      <c r="F111" s="6" t="str">
        <f>IF(B111="","",IFERROR(E111*INDEX('de-para'!$D$5:$D$25,MATCH(TRIM(LOWER(D111)),'de-para'!$C$5:$C$25,0)),"Categoria não encontrada"))</f>
        <v/>
      </c>
      <c r="G111" s="5" t="str">
        <f>IF(B111="","",IFERROR(E111*INDEX('de-para'!$E$5:$E$25,MATCH(TRIM(LOWER(D111)),'de-para'!$C$5:$C$25,0)),0))</f>
        <v/>
      </c>
      <c r="H111" s="5" t="str">
        <f>IF(B111="","",IFERROR(E111*INDEX('de-para'!$F$5:$F$25,MATCH(TRIM(LOWER(D111)),'de-para'!$C$5:$C$25,0)),0))</f>
        <v/>
      </c>
    </row>
    <row r="112" spans="3:8" x14ac:dyDescent="0.25">
      <c r="C112" s="4" t="str">
        <f t="shared" si="9"/>
        <v/>
      </c>
      <c r="D112" s="4" t="str">
        <f t="shared" si="10"/>
        <v/>
      </c>
      <c r="E112" s="5" t="str">
        <f t="shared" si="11"/>
        <v/>
      </c>
      <c r="F112" s="6" t="str">
        <f>IF(B112="","",IFERROR(E112*INDEX('de-para'!$D$5:$D$25,MATCH(TRIM(LOWER(D112)),'de-para'!$C$5:$C$25,0)),"Categoria não encontrada"))</f>
        <v/>
      </c>
      <c r="G112" s="5" t="str">
        <f>IF(B112="","",IFERROR(E112*INDEX('de-para'!$E$5:$E$25,MATCH(TRIM(LOWER(D112)),'de-para'!$C$5:$C$25,0)),0))</f>
        <v/>
      </c>
      <c r="H112" s="5" t="str">
        <f>IF(B112="","",IFERROR(E112*INDEX('de-para'!$F$5:$F$25,MATCH(TRIM(LOWER(D112)),'de-para'!$C$5:$C$25,0)),0))</f>
        <v/>
      </c>
    </row>
    <row r="113" spans="3:8" x14ac:dyDescent="0.25">
      <c r="C113" s="4" t="str">
        <f t="shared" si="9"/>
        <v/>
      </c>
      <c r="D113" s="4" t="str">
        <f t="shared" si="10"/>
        <v/>
      </c>
      <c r="E113" s="5" t="str">
        <f t="shared" si="11"/>
        <v/>
      </c>
      <c r="F113" s="6" t="str">
        <f>IF(B113="","",IFERROR(E113*INDEX('de-para'!$D$5:$D$25,MATCH(TRIM(LOWER(D113)),'de-para'!$C$5:$C$25,0)),"Categoria não encontrada"))</f>
        <v/>
      </c>
      <c r="G113" s="5" t="str">
        <f>IF(B113="","",IFERROR(E113*INDEX('de-para'!$E$5:$E$25,MATCH(TRIM(LOWER(D113)),'de-para'!$C$5:$C$25,0)),0))</f>
        <v/>
      </c>
      <c r="H113" s="5" t="str">
        <f>IF(B113="","",IFERROR(E113*INDEX('de-para'!$F$5:$F$25,MATCH(TRIM(LOWER(D113)),'de-para'!$C$5:$C$25,0)),0))</f>
        <v/>
      </c>
    </row>
    <row r="114" spans="3:8" x14ac:dyDescent="0.25">
      <c r="C114" s="4" t="str">
        <f t="shared" si="9"/>
        <v/>
      </c>
      <c r="D114" s="4" t="str">
        <f t="shared" si="10"/>
        <v/>
      </c>
      <c r="E114" s="5" t="str">
        <f t="shared" si="11"/>
        <v/>
      </c>
      <c r="F114" s="6" t="str">
        <f>IF(B114="","",IFERROR(E114*INDEX('de-para'!$D$5:$D$25,MATCH(TRIM(LOWER(D114)),'de-para'!$C$5:$C$25,0)),"Categoria não encontrada"))</f>
        <v/>
      </c>
      <c r="G114" s="5" t="str">
        <f>IF(B114="","",IFERROR(E114*INDEX('de-para'!$E$5:$E$25,MATCH(TRIM(LOWER(D114)),'de-para'!$C$5:$C$25,0)),0))</f>
        <v/>
      </c>
      <c r="H114" s="5" t="str">
        <f>IF(B114="","",IFERROR(E114*INDEX('de-para'!$F$5:$F$25,MATCH(TRIM(LOWER(D114)),'de-para'!$C$5:$C$25,0)),0))</f>
        <v/>
      </c>
    </row>
    <row r="115" spans="3:8" x14ac:dyDescent="0.25">
      <c r="C115" s="4" t="str">
        <f t="shared" si="9"/>
        <v/>
      </c>
      <c r="D115" s="4" t="str">
        <f t="shared" si="10"/>
        <v/>
      </c>
      <c r="E115" s="5" t="str">
        <f t="shared" si="11"/>
        <v/>
      </c>
      <c r="F115" s="6" t="str">
        <f>IF(B115="","",IFERROR(E115*INDEX('de-para'!$D$5:$D$25,MATCH(TRIM(LOWER(D115)),'de-para'!$C$5:$C$25,0)),"Categoria não encontrada"))</f>
        <v/>
      </c>
      <c r="G115" s="5" t="str">
        <f>IF(B115="","",IFERROR(E115*INDEX('de-para'!$E$5:$E$25,MATCH(TRIM(LOWER(D115)),'de-para'!$C$5:$C$25,0)),0))</f>
        <v/>
      </c>
      <c r="H115" s="5" t="str">
        <f>IF(B115="","",IFERROR(E115*INDEX('de-para'!$F$5:$F$25,MATCH(TRIM(LOWER(D115)),'de-para'!$C$5:$C$25,0)),0))</f>
        <v/>
      </c>
    </row>
    <row r="116" spans="3:8" x14ac:dyDescent="0.25">
      <c r="C116" s="4" t="str">
        <f t="shared" si="9"/>
        <v/>
      </c>
      <c r="D116" s="4" t="str">
        <f t="shared" si="10"/>
        <v/>
      </c>
      <c r="E116" s="5" t="str">
        <f t="shared" si="11"/>
        <v/>
      </c>
      <c r="F116" s="6" t="str">
        <f>IF(B116="","",IFERROR(E116*INDEX('de-para'!$D$5:$D$25,MATCH(TRIM(LOWER(D116)),'de-para'!$C$5:$C$25,0)),"Categoria não encontrada"))</f>
        <v/>
      </c>
      <c r="G116" s="5" t="str">
        <f>IF(B116="","",IFERROR(E116*INDEX('de-para'!$E$5:$E$25,MATCH(TRIM(LOWER(D116)),'de-para'!$C$5:$C$25,0)),0))</f>
        <v/>
      </c>
      <c r="H116" s="5" t="str">
        <f>IF(B116="","",IFERROR(E116*INDEX('de-para'!$F$5:$F$25,MATCH(TRIM(LOWER(D116)),'de-para'!$C$5:$C$25,0)),0))</f>
        <v/>
      </c>
    </row>
    <row r="117" spans="3:8" x14ac:dyDescent="0.25">
      <c r="C117" s="4" t="str">
        <f t="shared" si="9"/>
        <v/>
      </c>
      <c r="D117" s="4" t="str">
        <f t="shared" si="10"/>
        <v/>
      </c>
      <c r="E117" s="5" t="str">
        <f t="shared" si="11"/>
        <v/>
      </c>
      <c r="F117" s="6" t="str">
        <f>IF(B117="","",IFERROR(E117*INDEX('de-para'!$D$5:$D$25,MATCH(TRIM(LOWER(D117)),'de-para'!$C$5:$C$25,0)),"Categoria não encontrada"))</f>
        <v/>
      </c>
      <c r="G117" s="5" t="str">
        <f>IF(B117="","",IFERROR(E117*INDEX('de-para'!$E$5:$E$25,MATCH(TRIM(LOWER(D117)),'de-para'!$C$5:$C$25,0)),0))</f>
        <v/>
      </c>
      <c r="H117" s="5" t="str">
        <f>IF(B117="","",IFERROR(E117*INDEX('de-para'!$F$5:$F$25,MATCH(TRIM(LOWER(D117)),'de-para'!$C$5:$C$25,0)),0))</f>
        <v/>
      </c>
    </row>
    <row r="118" spans="3:8" x14ac:dyDescent="0.25">
      <c r="C118" s="4" t="str">
        <f t="shared" si="9"/>
        <v/>
      </c>
      <c r="D118" s="4" t="str">
        <f t="shared" si="10"/>
        <v/>
      </c>
      <c r="E118" s="5" t="str">
        <f t="shared" si="11"/>
        <v/>
      </c>
      <c r="F118" s="6" t="str">
        <f>IF(B118="","",IFERROR(E118*INDEX('de-para'!$D$5:$D$25,MATCH(TRIM(LOWER(D118)),'de-para'!$C$5:$C$25,0)),"Categoria não encontrada"))</f>
        <v/>
      </c>
      <c r="G118" s="5" t="str">
        <f>IF(B118="","",IFERROR(E118*INDEX('de-para'!$E$5:$E$25,MATCH(TRIM(LOWER(D118)),'de-para'!$C$5:$C$25,0)),0))</f>
        <v/>
      </c>
      <c r="H118" s="5" t="str">
        <f>IF(B118="","",IFERROR(E118*INDEX('de-para'!$F$5:$F$25,MATCH(TRIM(LOWER(D118)),'de-para'!$C$5:$C$25,0)),0))</f>
        <v/>
      </c>
    </row>
    <row r="119" spans="3:8" x14ac:dyDescent="0.25">
      <c r="C119" s="4" t="str">
        <f t="shared" si="9"/>
        <v/>
      </c>
      <c r="D119" s="4" t="str">
        <f t="shared" si="10"/>
        <v/>
      </c>
      <c r="E119" s="5" t="str">
        <f t="shared" si="11"/>
        <v/>
      </c>
      <c r="F119" s="6" t="str">
        <f>IF(B119="","",IFERROR(E119*INDEX('de-para'!$D$5:$D$25,MATCH(TRIM(LOWER(D119)),'de-para'!$C$5:$C$25,0)),"Categoria não encontrada"))</f>
        <v/>
      </c>
      <c r="G119" s="5" t="str">
        <f>IF(B119="","",IFERROR(E119*INDEX('de-para'!$E$5:$E$25,MATCH(TRIM(LOWER(D119)),'de-para'!$C$5:$C$25,0)),0))</f>
        <v/>
      </c>
      <c r="H119" s="5" t="str">
        <f>IF(B119="","",IFERROR(E119*INDEX('de-para'!$F$5:$F$25,MATCH(TRIM(LOWER(D119)),'de-para'!$C$5:$C$25,0)),0))</f>
        <v/>
      </c>
    </row>
    <row r="120" spans="3:8" x14ac:dyDescent="0.25">
      <c r="C120" s="4" t="str">
        <f t="shared" si="9"/>
        <v/>
      </c>
      <c r="D120" s="4" t="str">
        <f t="shared" si="10"/>
        <v/>
      </c>
      <c r="E120" s="5" t="str">
        <f t="shared" si="11"/>
        <v/>
      </c>
      <c r="F120" s="6" t="str">
        <f>IF(B120="","",IFERROR(E120*INDEX('de-para'!$D$5:$D$25,MATCH(TRIM(LOWER(D120)),'de-para'!$C$5:$C$25,0)),"Categoria não encontrada"))</f>
        <v/>
      </c>
      <c r="G120" s="5" t="str">
        <f>IF(B120="","",IFERROR(E120*INDEX('de-para'!$E$5:$E$25,MATCH(TRIM(LOWER(D120)),'de-para'!$C$5:$C$25,0)),0))</f>
        <v/>
      </c>
      <c r="H120" s="5" t="str">
        <f>IF(B120="","",IFERROR(E120*INDEX('de-para'!$F$5:$F$25,MATCH(TRIM(LOWER(D120)),'de-para'!$C$5:$C$25,0)),0))</f>
        <v/>
      </c>
    </row>
    <row r="121" spans="3:8" x14ac:dyDescent="0.25">
      <c r="C121" s="4" t="str">
        <f t="shared" si="9"/>
        <v/>
      </c>
      <c r="D121" s="4" t="str">
        <f t="shared" si="10"/>
        <v/>
      </c>
      <c r="E121" s="5" t="str">
        <f t="shared" si="11"/>
        <v/>
      </c>
      <c r="F121" s="6" t="str">
        <f>IF(B121="","",IFERROR(E121*INDEX('de-para'!$D$5:$D$25,MATCH(TRIM(LOWER(D121)),'de-para'!$C$5:$C$25,0)),"Categoria não encontrada"))</f>
        <v/>
      </c>
      <c r="G121" s="5" t="str">
        <f>IF(B121="","",IFERROR(E121*INDEX('de-para'!$E$5:$E$25,MATCH(TRIM(LOWER(D121)),'de-para'!$C$5:$C$25,0)),0))</f>
        <v/>
      </c>
      <c r="H121" s="5" t="str">
        <f>IF(B121="","",IFERROR(E121*INDEX('de-para'!$F$5:$F$25,MATCH(TRIM(LOWER(D121)),'de-para'!$C$5:$C$25,0)),0))</f>
        <v/>
      </c>
    </row>
    <row r="122" spans="3:8" x14ac:dyDescent="0.25">
      <c r="C122" s="4" t="str">
        <f t="shared" si="9"/>
        <v/>
      </c>
      <c r="D122" s="4" t="str">
        <f t="shared" si="10"/>
        <v/>
      </c>
      <c r="E122" s="5" t="str">
        <f t="shared" si="11"/>
        <v/>
      </c>
      <c r="F122" s="6" t="str">
        <f>IF(B122="","",IFERROR(E122*INDEX('de-para'!$D$5:$D$25,MATCH(TRIM(LOWER(D122)),'de-para'!$C$5:$C$25,0)),"Categoria não encontrada"))</f>
        <v/>
      </c>
      <c r="G122" s="5" t="str">
        <f>IF(B122="","",IFERROR(E122*INDEX('de-para'!$E$5:$E$25,MATCH(TRIM(LOWER(D122)),'de-para'!$C$5:$C$25,0)),0))</f>
        <v/>
      </c>
      <c r="H122" s="5" t="str">
        <f>IF(B122="","",IFERROR(E122*INDEX('de-para'!$F$5:$F$25,MATCH(TRIM(LOWER(D122)),'de-para'!$C$5:$C$25,0)),0))</f>
        <v/>
      </c>
    </row>
    <row r="123" spans="3:8" x14ac:dyDescent="0.25">
      <c r="C123" s="4" t="str">
        <f t="shared" si="9"/>
        <v/>
      </c>
      <c r="D123" s="4" t="str">
        <f t="shared" si="10"/>
        <v/>
      </c>
      <c r="E123" s="5" t="str">
        <f t="shared" si="11"/>
        <v/>
      </c>
      <c r="F123" s="6" t="str">
        <f>IF(B123="","",IFERROR(E123*INDEX('de-para'!$D$5:$D$25,MATCH(TRIM(LOWER(D123)),'de-para'!$C$5:$C$25,0)),"Categoria não encontrada"))</f>
        <v/>
      </c>
      <c r="G123" s="5" t="str">
        <f>IF(B123="","",IFERROR(E123*INDEX('de-para'!$E$5:$E$25,MATCH(TRIM(LOWER(D123)),'de-para'!$C$5:$C$25,0)),0))</f>
        <v/>
      </c>
      <c r="H123" s="5" t="str">
        <f>IF(B123="","",IFERROR(E123*INDEX('de-para'!$F$5:$F$25,MATCH(TRIM(LOWER(D123)),'de-para'!$C$5:$C$25,0)),0))</f>
        <v/>
      </c>
    </row>
    <row r="124" spans="3:8" x14ac:dyDescent="0.25">
      <c r="C124" s="4" t="str">
        <f t="shared" si="9"/>
        <v/>
      </c>
      <c r="D124" s="4" t="str">
        <f t="shared" si="10"/>
        <v/>
      </c>
      <c r="E124" s="5" t="str">
        <f t="shared" si="11"/>
        <v/>
      </c>
      <c r="F124" s="6" t="str">
        <f>IF(B124="","",IFERROR(E124*INDEX('de-para'!$D$5:$D$25,MATCH(TRIM(LOWER(D124)),'de-para'!$C$5:$C$25,0)),"Categoria não encontrada"))</f>
        <v/>
      </c>
      <c r="G124" s="5" t="str">
        <f>IF(B124="","",IFERROR(E124*INDEX('de-para'!$E$5:$E$25,MATCH(TRIM(LOWER(D124)),'de-para'!$C$5:$C$25,0)),0))</f>
        <v/>
      </c>
      <c r="H124" s="5" t="str">
        <f>IF(B124="","",IFERROR(E124*INDEX('de-para'!$F$5:$F$25,MATCH(TRIM(LOWER(D124)),'de-para'!$C$5:$C$25,0)),0))</f>
        <v/>
      </c>
    </row>
    <row r="125" spans="3:8" x14ac:dyDescent="0.25">
      <c r="C125" s="4" t="str">
        <f t="shared" si="9"/>
        <v/>
      </c>
      <c r="D125" s="4" t="str">
        <f t="shared" si="10"/>
        <v/>
      </c>
      <c r="E125" s="5" t="str">
        <f t="shared" si="11"/>
        <v/>
      </c>
      <c r="F125" s="6" t="str">
        <f>IF(B125="","",IFERROR(E125*INDEX('de-para'!$D$5:$D$25,MATCH(TRIM(LOWER(D125)),'de-para'!$C$5:$C$25,0)),"Categoria não encontrada"))</f>
        <v/>
      </c>
      <c r="G125" s="5" t="str">
        <f>IF(B125="","",IFERROR(E125*INDEX('de-para'!$E$5:$E$25,MATCH(TRIM(LOWER(D125)),'de-para'!$C$5:$C$25,0)),0))</f>
        <v/>
      </c>
      <c r="H125" s="5" t="str">
        <f>IF(B125="","",IFERROR(E125*INDEX('de-para'!$F$5:$F$25,MATCH(TRIM(LOWER(D125)),'de-para'!$C$5:$C$25,0)),0))</f>
        <v/>
      </c>
    </row>
    <row r="126" spans="3:8" x14ac:dyDescent="0.25">
      <c r="C126" s="4" t="str">
        <f t="shared" si="9"/>
        <v/>
      </c>
      <c r="D126" s="4" t="str">
        <f t="shared" si="10"/>
        <v/>
      </c>
      <c r="E126" s="5" t="str">
        <f t="shared" si="11"/>
        <v/>
      </c>
      <c r="F126" s="6" t="str">
        <f>IF(B126="","",IFERROR(E126*INDEX('de-para'!$D$5:$D$25,MATCH(TRIM(LOWER(D126)),'de-para'!$C$5:$C$25,0)),"Categoria não encontrada"))</f>
        <v/>
      </c>
      <c r="G126" s="5" t="str">
        <f>IF(B126="","",IFERROR(E126*INDEX('de-para'!$E$5:$E$25,MATCH(TRIM(LOWER(D126)),'de-para'!$C$5:$C$25,0)),0))</f>
        <v/>
      </c>
      <c r="H126" s="5" t="str">
        <f>IF(B126="","",IFERROR(E126*INDEX('de-para'!$F$5:$F$25,MATCH(TRIM(LOWER(D126)),'de-para'!$C$5:$C$25,0)),0))</f>
        <v/>
      </c>
    </row>
    <row r="127" spans="3:8" x14ac:dyDescent="0.25">
      <c r="C127" s="4" t="str">
        <f t="shared" si="9"/>
        <v/>
      </c>
      <c r="D127" s="4" t="str">
        <f t="shared" si="10"/>
        <v/>
      </c>
      <c r="E127" s="5" t="str">
        <f t="shared" si="11"/>
        <v/>
      </c>
      <c r="F127" s="6" t="str">
        <f>IF(B127="","",IFERROR(E127*INDEX('de-para'!$D$5:$D$25,MATCH(TRIM(LOWER(D127)),'de-para'!$C$5:$C$25,0)),"Categoria não encontrada"))</f>
        <v/>
      </c>
      <c r="G127" s="5" t="str">
        <f>IF(B127="","",IFERROR(E127*INDEX('de-para'!$E$5:$E$25,MATCH(TRIM(LOWER(D127)),'de-para'!$C$5:$C$25,0)),0))</f>
        <v/>
      </c>
      <c r="H127" s="5" t="str">
        <f>IF(B127="","",IFERROR(E127*INDEX('de-para'!$F$5:$F$25,MATCH(TRIM(LOWER(D127)),'de-para'!$C$5:$C$25,0)),0))</f>
        <v/>
      </c>
    </row>
    <row r="128" spans="3:8" x14ac:dyDescent="0.25">
      <c r="C128" s="4" t="str">
        <f t="shared" si="9"/>
        <v/>
      </c>
      <c r="D128" s="4" t="str">
        <f t="shared" si="10"/>
        <v/>
      </c>
      <c r="E128" s="5" t="str">
        <f t="shared" si="11"/>
        <v/>
      </c>
      <c r="F128" s="6" t="str">
        <f>IF(B128="","",IFERROR(E128*INDEX('de-para'!$D$5:$D$25,MATCH(TRIM(LOWER(D128)),'de-para'!$C$5:$C$25,0)),"Categoria não encontrada"))</f>
        <v/>
      </c>
      <c r="G128" s="5" t="str">
        <f>IF(B128="","",IFERROR(E128*INDEX('de-para'!$E$5:$E$25,MATCH(TRIM(LOWER(D128)),'de-para'!$C$5:$C$25,0)),0))</f>
        <v/>
      </c>
      <c r="H128" s="5" t="str">
        <f>IF(B128="","",IFERROR(E128*INDEX('de-para'!$F$5:$F$25,MATCH(TRIM(LOWER(D128)),'de-para'!$C$5:$C$25,0)),0))</f>
        <v/>
      </c>
    </row>
    <row r="129" spans="3:8" x14ac:dyDescent="0.25">
      <c r="C129" s="4" t="str">
        <f t="shared" si="9"/>
        <v/>
      </c>
      <c r="D129" s="4" t="str">
        <f t="shared" si="10"/>
        <v/>
      </c>
      <c r="E129" s="5" t="str">
        <f t="shared" si="11"/>
        <v/>
      </c>
      <c r="F129" s="6" t="str">
        <f>IF(B129="","",IFERROR(E129*INDEX('de-para'!$D$5:$D$25,MATCH(TRIM(LOWER(D129)),'de-para'!$C$5:$C$25,0)),"Categoria não encontrada"))</f>
        <v/>
      </c>
      <c r="G129" s="5" t="str">
        <f>IF(B129="","",IFERROR(E129*INDEX('de-para'!$E$5:$E$25,MATCH(TRIM(LOWER(D129)),'de-para'!$C$5:$C$25,0)),0))</f>
        <v/>
      </c>
      <c r="H129" s="5" t="str">
        <f>IF(B129="","",IFERROR(E129*INDEX('de-para'!$F$5:$F$25,MATCH(TRIM(LOWER(D129)),'de-para'!$C$5:$C$25,0)),0))</f>
        <v/>
      </c>
    </row>
    <row r="130" spans="3:8" x14ac:dyDescent="0.25">
      <c r="C130" s="4" t="str">
        <f t="shared" si="9"/>
        <v/>
      </c>
      <c r="D130" s="4" t="str">
        <f t="shared" si="10"/>
        <v/>
      </c>
      <c r="E130" s="5" t="str">
        <f t="shared" si="11"/>
        <v/>
      </c>
      <c r="F130" s="6" t="str">
        <f>IF(B130="","",IFERROR(E130*INDEX('de-para'!$D$5:$D$25,MATCH(TRIM(LOWER(D130)),'de-para'!$C$5:$C$25,0)),"Categoria não encontrada"))</f>
        <v/>
      </c>
      <c r="G130" s="5" t="str">
        <f>IF(B130="","",IFERROR(E130*INDEX('de-para'!$E$5:$E$25,MATCH(TRIM(LOWER(D130)),'de-para'!$C$5:$C$25,0)),0))</f>
        <v/>
      </c>
      <c r="H130" s="5" t="str">
        <f>IF(B130="","",IFERROR(E130*INDEX('de-para'!$F$5:$F$25,MATCH(TRIM(LOWER(D130)),'de-para'!$C$5:$C$25,0)),0))</f>
        <v/>
      </c>
    </row>
    <row r="131" spans="3:8" x14ac:dyDescent="0.25">
      <c r="C131" s="4" t="str">
        <f t="shared" si="9"/>
        <v/>
      </c>
      <c r="D131" s="4" t="str">
        <f t="shared" si="10"/>
        <v/>
      </c>
      <c r="E131" s="5" t="str">
        <f t="shared" si="11"/>
        <v/>
      </c>
      <c r="F131" s="6" t="str">
        <f>IF(B131="","",IFERROR(E131*INDEX('de-para'!$D$5:$D$25,MATCH(TRIM(LOWER(D131)),'de-para'!$C$5:$C$25,0)),"Categoria não encontrada"))</f>
        <v/>
      </c>
      <c r="G131" s="5" t="str">
        <f>IF(B131="","",IFERROR(E131*INDEX('de-para'!$E$5:$E$25,MATCH(TRIM(LOWER(D131)),'de-para'!$C$5:$C$25,0)),0))</f>
        <v/>
      </c>
      <c r="H131" s="5" t="str">
        <f>IF(B131="","",IFERROR(E131*INDEX('de-para'!$F$5:$F$25,MATCH(TRIM(LOWER(D131)),'de-para'!$C$5:$C$25,0)),0))</f>
        <v/>
      </c>
    </row>
    <row r="132" spans="3:8" x14ac:dyDescent="0.25">
      <c r="C132" s="4" t="str">
        <f t="shared" si="9"/>
        <v/>
      </c>
      <c r="D132" s="4" t="str">
        <f t="shared" si="10"/>
        <v/>
      </c>
      <c r="E132" s="5" t="str">
        <f t="shared" si="11"/>
        <v/>
      </c>
      <c r="F132" s="6" t="str">
        <f>IF(B132="","",IFERROR(E132*INDEX('de-para'!$D$5:$D$25,MATCH(TRIM(LOWER(D132)),'de-para'!$C$5:$C$25,0)),"Categoria não encontrada"))</f>
        <v/>
      </c>
      <c r="G132" s="5" t="str">
        <f>IF(B132="","",IFERROR(E132*INDEX('de-para'!$E$5:$E$25,MATCH(TRIM(LOWER(D132)),'de-para'!$C$5:$C$25,0)),0))</f>
        <v/>
      </c>
      <c r="H132" s="5" t="str">
        <f>IF(B132="","",IFERROR(E132*INDEX('de-para'!$F$5:$F$25,MATCH(TRIM(LOWER(D132)),'de-para'!$C$5:$C$25,0)),0))</f>
        <v/>
      </c>
    </row>
    <row r="133" spans="3:8" x14ac:dyDescent="0.25">
      <c r="C133" s="4" t="str">
        <f t="shared" ref="C133:C164" si="12">IF(B133="","",TRIM(LEFT(B133,FIND(" - ",B133&amp;" - ")-1)))</f>
        <v/>
      </c>
      <c r="D133" s="4" t="str">
        <f t="shared" ref="D133:D144" si="13">IF(B133="","",TRIM(MID(B133,FIND(" - ",B133&amp;" - ")+3,FIND(" - ",B133&amp;" - ",FIND(" - ",B133&amp;" - ")+3)-(FIND(" - ",B133&amp;" - ")+3))))</f>
        <v/>
      </c>
      <c r="E133" s="5" t="str">
        <f t="shared" ref="E133:E144" si="14">IF(B133="","",IFERROR(VALUE(SUBSTITUTE(TRIM(MID(B133,FIND(" - ",B133&amp;" - ",FIND(" - ",B133&amp;" - ")+3)+3,LEN(B133))),",",".")),0))</f>
        <v/>
      </c>
      <c r="F133" s="6" t="str">
        <f>IF(B133="","",IFERROR(E133*INDEX('de-para'!$D$5:$D$25,MATCH(TRIM(LOWER(D133)),'de-para'!$C$5:$C$25,0)),"Categoria não encontrada"))</f>
        <v/>
      </c>
      <c r="G133" s="5" t="str">
        <f>IF(B133="","",IFERROR(E133*INDEX('de-para'!$E$5:$E$25,MATCH(TRIM(LOWER(D133)),'de-para'!$C$5:$C$25,0)),0))</f>
        <v/>
      </c>
      <c r="H133" s="5" t="str">
        <f>IF(B133="","",IFERROR(E133*INDEX('de-para'!$F$5:$F$25,MATCH(TRIM(LOWER(D133)),'de-para'!$C$5:$C$25,0)),0))</f>
        <v/>
      </c>
    </row>
    <row r="134" spans="3:8" x14ac:dyDescent="0.25">
      <c r="C134" s="4" t="str">
        <f t="shared" si="12"/>
        <v/>
      </c>
      <c r="D134" s="4" t="str">
        <f t="shared" si="13"/>
        <v/>
      </c>
      <c r="E134" s="5" t="str">
        <f t="shared" si="14"/>
        <v/>
      </c>
      <c r="F134" s="6" t="str">
        <f>IF(B134="","",IFERROR(E134*INDEX('de-para'!$D$5:$D$25,MATCH(TRIM(LOWER(D134)),'de-para'!$C$5:$C$25,0)),"Categoria não encontrada"))</f>
        <v/>
      </c>
      <c r="G134" s="5" t="str">
        <f>IF(B134="","",IFERROR(E134*INDEX('de-para'!$E$5:$E$25,MATCH(TRIM(LOWER(D134)),'de-para'!$C$5:$C$25,0)),0))</f>
        <v/>
      </c>
      <c r="H134" s="5" t="str">
        <f>IF(B134="","",IFERROR(E134*INDEX('de-para'!$F$5:$F$25,MATCH(TRIM(LOWER(D134)),'de-para'!$C$5:$C$25,0)),0))</f>
        <v/>
      </c>
    </row>
    <row r="135" spans="3:8" x14ac:dyDescent="0.25">
      <c r="C135" s="4" t="str">
        <f t="shared" si="12"/>
        <v/>
      </c>
      <c r="D135" s="4" t="str">
        <f t="shared" si="13"/>
        <v/>
      </c>
      <c r="E135" s="5" t="str">
        <f t="shared" si="14"/>
        <v/>
      </c>
      <c r="F135" s="6" t="str">
        <f>IF(B135="","",IFERROR(E135*INDEX('de-para'!$D$5:$D$25,MATCH(TRIM(LOWER(D135)),'de-para'!$C$5:$C$25,0)),"Categoria não encontrada"))</f>
        <v/>
      </c>
      <c r="G135" s="5" t="str">
        <f>IF(B135="","",IFERROR(E135*INDEX('de-para'!$E$5:$E$25,MATCH(TRIM(LOWER(D135)),'de-para'!$C$5:$C$25,0)),0))</f>
        <v/>
      </c>
      <c r="H135" s="5" t="str">
        <f>IF(B135="","",IFERROR(E135*INDEX('de-para'!$F$5:$F$25,MATCH(TRIM(LOWER(D135)),'de-para'!$C$5:$C$25,0)),0))</f>
        <v/>
      </c>
    </row>
    <row r="136" spans="3:8" x14ac:dyDescent="0.25">
      <c r="C136" s="4" t="str">
        <f t="shared" si="12"/>
        <v/>
      </c>
      <c r="D136" s="4" t="str">
        <f t="shared" si="13"/>
        <v/>
      </c>
      <c r="E136" s="5" t="str">
        <f t="shared" si="14"/>
        <v/>
      </c>
      <c r="F136" s="6" t="str">
        <f>IF(B136="","",IFERROR(E136*INDEX('de-para'!$D$5:$D$25,MATCH(TRIM(LOWER(D136)),'de-para'!$C$5:$C$25,0)),"Categoria não encontrada"))</f>
        <v/>
      </c>
      <c r="G136" s="5" t="str">
        <f>IF(B136="","",IFERROR(E136*INDEX('de-para'!$E$5:$E$25,MATCH(TRIM(LOWER(D136)),'de-para'!$C$5:$C$25,0)),0))</f>
        <v/>
      </c>
      <c r="H136" s="5" t="str">
        <f>IF(B136="","",IFERROR(E136*INDEX('de-para'!$F$5:$F$25,MATCH(TRIM(LOWER(D136)),'de-para'!$C$5:$C$25,0)),0))</f>
        <v/>
      </c>
    </row>
    <row r="137" spans="3:8" x14ac:dyDescent="0.25">
      <c r="C137" s="4" t="str">
        <f t="shared" si="12"/>
        <v/>
      </c>
      <c r="D137" s="4" t="str">
        <f t="shared" si="13"/>
        <v/>
      </c>
      <c r="E137" s="5" t="str">
        <f t="shared" si="14"/>
        <v/>
      </c>
      <c r="F137" s="6" t="str">
        <f>IF(B137="","",IFERROR(E137*INDEX('de-para'!$D$5:$D$25,MATCH(TRIM(LOWER(D137)),'de-para'!$C$5:$C$25,0)),"Categoria não encontrada"))</f>
        <v/>
      </c>
      <c r="G137" s="5" t="str">
        <f>IF(B137="","",IFERROR(E137*INDEX('de-para'!$E$5:$E$25,MATCH(TRIM(LOWER(D137)),'de-para'!$C$5:$C$25,0)),0))</f>
        <v/>
      </c>
      <c r="H137" s="5" t="str">
        <f>IF(B137="","",IFERROR(E137*INDEX('de-para'!$F$5:$F$25,MATCH(TRIM(LOWER(D137)),'de-para'!$C$5:$C$25,0)),0))</f>
        <v/>
      </c>
    </row>
    <row r="138" spans="3:8" x14ac:dyDescent="0.25">
      <c r="C138" s="4" t="str">
        <f t="shared" si="12"/>
        <v/>
      </c>
      <c r="D138" s="4" t="str">
        <f t="shared" si="13"/>
        <v/>
      </c>
      <c r="E138" s="5" t="str">
        <f t="shared" si="14"/>
        <v/>
      </c>
      <c r="F138" s="6" t="str">
        <f>IF(B138="","",IFERROR(E138*INDEX('de-para'!$D$5:$D$25,MATCH(TRIM(LOWER(D138)),'de-para'!$C$5:$C$25,0)),"Categoria não encontrada"))</f>
        <v/>
      </c>
      <c r="G138" s="5" t="str">
        <f>IF(B138="","",IFERROR(E138*INDEX('de-para'!$E$5:$E$25,MATCH(TRIM(LOWER(D138)),'de-para'!$C$5:$C$25,0)),0))</f>
        <v/>
      </c>
      <c r="H138" s="5" t="str">
        <f>IF(B138="","",IFERROR(E138*INDEX('de-para'!$F$5:$F$25,MATCH(TRIM(LOWER(D138)),'de-para'!$C$5:$C$25,0)),0))</f>
        <v/>
      </c>
    </row>
    <row r="139" spans="3:8" x14ac:dyDescent="0.25">
      <c r="C139" s="4" t="str">
        <f t="shared" si="12"/>
        <v/>
      </c>
      <c r="D139" s="4" t="str">
        <f t="shared" si="13"/>
        <v/>
      </c>
      <c r="E139" s="5" t="str">
        <f t="shared" si="14"/>
        <v/>
      </c>
      <c r="F139" s="6" t="str">
        <f>IF(B139="","",IFERROR(E139*INDEX('de-para'!$D$5:$D$25,MATCH(TRIM(LOWER(D139)),'de-para'!$C$5:$C$25,0)),"Categoria não encontrada"))</f>
        <v/>
      </c>
      <c r="G139" s="5" t="str">
        <f>IF(B139="","",IFERROR(E139*INDEX('de-para'!$E$5:$E$25,MATCH(TRIM(LOWER(D139)),'de-para'!$C$5:$C$25,0)),0))</f>
        <v/>
      </c>
      <c r="H139" s="5" t="str">
        <f>IF(B139="","",IFERROR(E139*INDEX('de-para'!$F$5:$F$25,MATCH(TRIM(LOWER(D139)),'de-para'!$C$5:$C$25,0)),0))</f>
        <v/>
      </c>
    </row>
    <row r="140" spans="3:8" x14ac:dyDescent="0.25">
      <c r="C140" s="4" t="str">
        <f t="shared" si="12"/>
        <v/>
      </c>
      <c r="D140" s="4" t="str">
        <f t="shared" si="13"/>
        <v/>
      </c>
      <c r="E140" s="5" t="str">
        <f t="shared" si="14"/>
        <v/>
      </c>
      <c r="F140" s="6" t="str">
        <f>IF(B140="","",IFERROR(E140*INDEX('de-para'!$D$5:$D$25,MATCH(TRIM(LOWER(D140)),'de-para'!$C$5:$C$25,0)),"Categoria não encontrada"))</f>
        <v/>
      </c>
      <c r="G140" s="5" t="str">
        <f>IF(B140="","",IFERROR(E140*INDEX('de-para'!$E$5:$E$25,MATCH(TRIM(LOWER(D140)),'de-para'!$C$5:$C$25,0)),0))</f>
        <v/>
      </c>
      <c r="H140" s="5" t="str">
        <f>IF(B140="","",IFERROR(E140*INDEX('de-para'!$F$5:$F$25,MATCH(TRIM(LOWER(D140)),'de-para'!$C$5:$C$25,0)),0))</f>
        <v/>
      </c>
    </row>
    <row r="141" spans="3:8" x14ac:dyDescent="0.25">
      <c r="C141" s="4" t="str">
        <f t="shared" si="12"/>
        <v/>
      </c>
      <c r="D141" s="4" t="str">
        <f t="shared" si="13"/>
        <v/>
      </c>
      <c r="E141" s="5" t="str">
        <f t="shared" si="14"/>
        <v/>
      </c>
      <c r="F141" s="6" t="str">
        <f>IF(B141="","",IFERROR(E141*INDEX('de-para'!$D$5:$D$25,MATCH(TRIM(LOWER(D141)),'de-para'!$C$5:$C$25,0)),"Categoria não encontrada"))</f>
        <v/>
      </c>
      <c r="G141" s="5" t="str">
        <f>IF(B141="","",IFERROR(E141*INDEX('de-para'!$E$5:$E$25,MATCH(TRIM(LOWER(D141)),'de-para'!$C$5:$C$25,0)),0))</f>
        <v/>
      </c>
      <c r="H141" s="5" t="str">
        <f>IF(B141="","",IFERROR(E141*INDEX('de-para'!$F$5:$F$25,MATCH(TRIM(LOWER(D141)),'de-para'!$C$5:$C$25,0)),0))</f>
        <v/>
      </c>
    </row>
    <row r="142" spans="3:8" x14ac:dyDescent="0.25">
      <c r="C142" s="4" t="str">
        <f t="shared" si="12"/>
        <v/>
      </c>
      <c r="D142" s="4" t="str">
        <f t="shared" si="13"/>
        <v/>
      </c>
      <c r="E142" s="5" t="str">
        <f t="shared" si="14"/>
        <v/>
      </c>
      <c r="F142" s="6" t="str">
        <f>IF(B142="","",IFERROR(E142*INDEX('de-para'!$D$5:$D$25,MATCH(TRIM(LOWER(D142)),'de-para'!$C$5:$C$25,0)),"Categoria não encontrada"))</f>
        <v/>
      </c>
      <c r="G142" s="5" t="str">
        <f>IF(B142="","",IFERROR(E142*INDEX('de-para'!$E$5:$E$25,MATCH(TRIM(LOWER(D142)),'de-para'!$C$5:$C$25,0)),0))</f>
        <v/>
      </c>
      <c r="H142" s="5" t="str">
        <f>IF(B142="","",IFERROR(E142*INDEX('de-para'!$F$5:$F$25,MATCH(TRIM(LOWER(D142)),'de-para'!$C$5:$C$25,0)),0))</f>
        <v/>
      </c>
    </row>
    <row r="143" spans="3:8" x14ac:dyDescent="0.25">
      <c r="C143" s="4" t="str">
        <f t="shared" si="12"/>
        <v/>
      </c>
      <c r="D143" s="4" t="str">
        <f t="shared" si="13"/>
        <v/>
      </c>
      <c r="E143" s="5" t="str">
        <f t="shared" si="14"/>
        <v/>
      </c>
      <c r="F143" s="6" t="str">
        <f>IF(B143="","",IFERROR(E143*INDEX('de-para'!$D$5:$D$25,MATCH(TRIM(LOWER(D143)),'de-para'!$C$5:$C$25,0)),"Categoria não encontrada"))</f>
        <v/>
      </c>
      <c r="G143" s="5" t="str">
        <f>IF(B143="","",IFERROR(E143*INDEX('de-para'!$E$5:$E$25,MATCH(TRIM(LOWER(D143)),'de-para'!$C$5:$C$25,0)),0))</f>
        <v/>
      </c>
      <c r="H143" s="5" t="str">
        <f>IF(B143="","",IFERROR(E143*INDEX('de-para'!$F$5:$F$25,MATCH(TRIM(LOWER(D143)),'de-para'!$C$5:$C$25,0)),0))</f>
        <v/>
      </c>
    </row>
    <row r="144" spans="3:8" x14ac:dyDescent="0.25">
      <c r="C144" s="4" t="str">
        <f t="shared" si="12"/>
        <v/>
      </c>
      <c r="D144" s="4" t="str">
        <f t="shared" si="13"/>
        <v/>
      </c>
      <c r="E144" s="5" t="str">
        <f t="shared" si="14"/>
        <v/>
      </c>
      <c r="F144" s="6" t="str">
        <f>IF(B144="","",IFERROR(E144*INDEX('de-para'!$D$5:$D$25,MATCH(TRIM(LOWER(D144)),'de-para'!$C$5:$C$25,0)),"Categoria não encontrada"))</f>
        <v/>
      </c>
      <c r="G144" s="5" t="str">
        <f>IF(B144="","",IFERROR(E144*INDEX('de-para'!$E$5:$E$25,MATCH(TRIM(LOWER(D144)),'de-para'!$C$5:$C$25,0)),0))</f>
        <v/>
      </c>
      <c r="H144" s="5" t="str">
        <f>IF(B144="","",IFERROR(E144*INDEX('de-para'!$F$5:$F$25,MATCH(TRIM(LOWER(D144)),'de-para'!$C$5:$C$25,0)),0))</f>
        <v/>
      </c>
    </row>
  </sheetData>
  <mergeCells count="1">
    <mergeCell ref="A1:B1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39"/>
  <sheetViews>
    <sheetView showGridLines="0" zoomScale="85" zoomScaleNormal="85" workbookViewId="0">
      <pane xSplit="2" ySplit="2" topLeftCell="C3" activePane="bottomRight" state="frozen"/>
      <selection pane="topRight" activeCell="B1" sqref="B1"/>
      <selection pane="bottomLeft" activeCell="A3" sqref="A3"/>
      <selection pane="bottomRight" activeCell="I11" sqref="I11"/>
    </sheetView>
  </sheetViews>
  <sheetFormatPr defaultColWidth="8.7109375" defaultRowHeight="15" x14ac:dyDescent="0.25"/>
  <cols>
    <col min="2" max="2" width="64" style="27" bestFit="1" customWidth="1"/>
    <col min="3" max="33" width="15.5703125" style="13" bestFit="1" customWidth="1"/>
    <col min="34" max="34" width="16.28515625" style="13" customWidth="1"/>
    <col min="35" max="16384" width="8.7109375" style="13"/>
  </cols>
  <sheetData>
    <row r="1" spans="1:34" ht="18.75" x14ac:dyDescent="0.25">
      <c r="B1" s="47" t="str">
        <f>"Demonstrativo de Fluxo de Caixa"&amp;" - "&amp;Menu!$C$9&amp;" - "&amp;Menu!$C$11&amp;"/"&amp;Menu!$C$12</f>
        <v>Demonstrativo de Fluxo de Caixa - Sua Empresa - Agosto/2026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34" x14ac:dyDescent="0.25">
      <c r="B2" s="48"/>
    </row>
    <row r="3" spans="1:34" ht="25.5" customHeight="1" x14ac:dyDescent="0.25">
      <c r="B3" s="49" t="s">
        <v>87</v>
      </c>
      <c r="C3" s="14">
        <f>+Menu!$C$10</f>
        <v>46235</v>
      </c>
      <c r="D3" s="14">
        <f t="shared" ref="D3:AG3" si="0">C3+1</f>
        <v>46236</v>
      </c>
      <c r="E3" s="14">
        <f t="shared" si="0"/>
        <v>46237</v>
      </c>
      <c r="F3" s="14">
        <f t="shared" si="0"/>
        <v>46238</v>
      </c>
      <c r="G3" s="14">
        <f t="shared" si="0"/>
        <v>46239</v>
      </c>
      <c r="H3" s="14">
        <f t="shared" si="0"/>
        <v>46240</v>
      </c>
      <c r="I3" s="14">
        <f t="shared" si="0"/>
        <v>46241</v>
      </c>
      <c r="J3" s="14">
        <f t="shared" si="0"/>
        <v>46242</v>
      </c>
      <c r="K3" s="14">
        <f>J3+1</f>
        <v>46243</v>
      </c>
      <c r="L3" s="14">
        <f t="shared" si="0"/>
        <v>46244</v>
      </c>
      <c r="M3" s="14">
        <f t="shared" si="0"/>
        <v>46245</v>
      </c>
      <c r="N3" s="14">
        <f t="shared" si="0"/>
        <v>46246</v>
      </c>
      <c r="O3" s="14">
        <f t="shared" si="0"/>
        <v>46247</v>
      </c>
      <c r="P3" s="14">
        <f t="shared" si="0"/>
        <v>46248</v>
      </c>
      <c r="Q3" s="14">
        <f t="shared" si="0"/>
        <v>46249</v>
      </c>
      <c r="R3" s="14">
        <f t="shared" si="0"/>
        <v>46250</v>
      </c>
      <c r="S3" s="14">
        <f t="shared" si="0"/>
        <v>46251</v>
      </c>
      <c r="T3" s="14">
        <f t="shared" si="0"/>
        <v>46252</v>
      </c>
      <c r="U3" s="14">
        <f t="shared" si="0"/>
        <v>46253</v>
      </c>
      <c r="V3" s="14">
        <f t="shared" si="0"/>
        <v>46254</v>
      </c>
      <c r="W3" s="14">
        <f t="shared" si="0"/>
        <v>46255</v>
      </c>
      <c r="X3" s="14">
        <f t="shared" si="0"/>
        <v>46256</v>
      </c>
      <c r="Y3" s="14">
        <f t="shared" si="0"/>
        <v>46257</v>
      </c>
      <c r="Z3" s="14">
        <f t="shared" si="0"/>
        <v>46258</v>
      </c>
      <c r="AA3" s="14">
        <f t="shared" si="0"/>
        <v>46259</v>
      </c>
      <c r="AB3" s="14">
        <f t="shared" si="0"/>
        <v>46260</v>
      </c>
      <c r="AC3" s="14">
        <f t="shared" si="0"/>
        <v>46261</v>
      </c>
      <c r="AD3" s="14">
        <f t="shared" si="0"/>
        <v>46262</v>
      </c>
      <c r="AE3" s="14">
        <f t="shared" si="0"/>
        <v>46263</v>
      </c>
      <c r="AF3" s="14">
        <f t="shared" si="0"/>
        <v>46264</v>
      </c>
      <c r="AG3" s="14">
        <f t="shared" si="0"/>
        <v>46265</v>
      </c>
      <c r="AH3" s="15" t="str">
        <f>Menu!$C$11&amp;" Consolidado"</f>
        <v>Agosto Consolidado</v>
      </c>
    </row>
    <row r="4" spans="1:34" x14ac:dyDescent="0.25">
      <c r="B4" s="24" t="s">
        <v>88</v>
      </c>
      <c r="C4" s="17">
        <v>0</v>
      </c>
      <c r="D4" s="17">
        <f t="shared" ref="D4:AG4" si="1">+C39</f>
        <v>0</v>
      </c>
      <c r="E4" s="17">
        <f t="shared" si="1"/>
        <v>0</v>
      </c>
      <c r="F4" s="17">
        <f t="shared" si="1"/>
        <v>0</v>
      </c>
      <c r="G4" s="17">
        <f t="shared" si="1"/>
        <v>0</v>
      </c>
      <c r="H4" s="17">
        <f t="shared" si="1"/>
        <v>0</v>
      </c>
      <c r="I4" s="17">
        <f t="shared" si="1"/>
        <v>0</v>
      </c>
      <c r="J4" s="17">
        <f t="shared" si="1"/>
        <v>0</v>
      </c>
      <c r="K4" s="17">
        <f>+J39</f>
        <v>0</v>
      </c>
      <c r="L4" s="17">
        <f t="shared" si="1"/>
        <v>0</v>
      </c>
      <c r="M4" s="17">
        <f t="shared" si="1"/>
        <v>0</v>
      </c>
      <c r="N4" s="17">
        <f t="shared" si="1"/>
        <v>0</v>
      </c>
      <c r="O4" s="17">
        <f t="shared" si="1"/>
        <v>0</v>
      </c>
      <c r="P4" s="17">
        <f t="shared" si="1"/>
        <v>0</v>
      </c>
      <c r="Q4" s="17">
        <f t="shared" si="1"/>
        <v>0</v>
      </c>
      <c r="R4" s="17">
        <f t="shared" si="1"/>
        <v>0</v>
      </c>
      <c r="S4" s="17">
        <f t="shared" si="1"/>
        <v>0</v>
      </c>
      <c r="T4" s="17">
        <f t="shared" si="1"/>
        <v>0</v>
      </c>
      <c r="U4" s="17">
        <f t="shared" si="1"/>
        <v>0</v>
      </c>
      <c r="V4" s="17">
        <f t="shared" si="1"/>
        <v>0</v>
      </c>
      <c r="W4" s="17">
        <f t="shared" si="1"/>
        <v>0</v>
      </c>
      <c r="X4" s="17">
        <f t="shared" si="1"/>
        <v>0</v>
      </c>
      <c r="Y4" s="17">
        <f t="shared" si="1"/>
        <v>0</v>
      </c>
      <c r="Z4" s="17">
        <f t="shared" si="1"/>
        <v>0</v>
      </c>
      <c r="AA4" s="17">
        <f t="shared" si="1"/>
        <v>0</v>
      </c>
      <c r="AB4" s="17">
        <f t="shared" si="1"/>
        <v>0</v>
      </c>
      <c r="AC4" s="17">
        <f t="shared" si="1"/>
        <v>0</v>
      </c>
      <c r="AD4" s="17">
        <f t="shared" si="1"/>
        <v>0</v>
      </c>
      <c r="AE4" s="17">
        <f t="shared" si="1"/>
        <v>0</v>
      </c>
      <c r="AF4" s="17">
        <f t="shared" si="1"/>
        <v>0</v>
      </c>
      <c r="AG4" s="17">
        <f t="shared" si="1"/>
        <v>0</v>
      </c>
      <c r="AH4" s="17">
        <f>C4</f>
        <v>0</v>
      </c>
    </row>
    <row r="6" spans="1:34" s="19" customFormat="1" x14ac:dyDescent="0.25">
      <c r="A6"/>
      <c r="B6" s="25" t="s">
        <v>32</v>
      </c>
      <c r="C6" s="18">
        <f t="shared" ref="C6:AH6" si="2">SUM(C7:C8)</f>
        <v>0</v>
      </c>
      <c r="D6" s="18">
        <f t="shared" si="2"/>
        <v>0</v>
      </c>
      <c r="E6" s="18">
        <f t="shared" si="2"/>
        <v>0</v>
      </c>
      <c r="F6" s="18">
        <f t="shared" si="2"/>
        <v>0</v>
      </c>
      <c r="G6" s="18">
        <f t="shared" si="2"/>
        <v>0</v>
      </c>
      <c r="H6" s="18">
        <f t="shared" si="2"/>
        <v>0</v>
      </c>
      <c r="I6" s="18">
        <f t="shared" si="2"/>
        <v>0</v>
      </c>
      <c r="J6" s="18">
        <f t="shared" si="2"/>
        <v>0</v>
      </c>
      <c r="K6" s="18">
        <f t="shared" si="2"/>
        <v>0</v>
      </c>
      <c r="L6" s="18">
        <f t="shared" si="2"/>
        <v>0</v>
      </c>
      <c r="M6" s="18">
        <f t="shared" si="2"/>
        <v>0</v>
      </c>
      <c r="N6" s="18">
        <f t="shared" si="2"/>
        <v>0</v>
      </c>
      <c r="O6" s="18">
        <f t="shared" si="2"/>
        <v>0</v>
      </c>
      <c r="P6" s="18">
        <f t="shared" si="2"/>
        <v>0</v>
      </c>
      <c r="Q6" s="18">
        <f t="shared" si="2"/>
        <v>0</v>
      </c>
      <c r="R6" s="18">
        <f t="shared" si="2"/>
        <v>0</v>
      </c>
      <c r="S6" s="18">
        <f t="shared" si="2"/>
        <v>0</v>
      </c>
      <c r="T6" s="18">
        <f t="shared" si="2"/>
        <v>0</v>
      </c>
      <c r="U6" s="18">
        <f t="shared" si="2"/>
        <v>0</v>
      </c>
      <c r="V6" s="18">
        <f t="shared" si="2"/>
        <v>0</v>
      </c>
      <c r="W6" s="18">
        <f t="shared" si="2"/>
        <v>0</v>
      </c>
      <c r="X6" s="18">
        <f t="shared" si="2"/>
        <v>0</v>
      </c>
      <c r="Y6" s="18">
        <f t="shared" si="2"/>
        <v>0</v>
      </c>
      <c r="Z6" s="18">
        <f t="shared" si="2"/>
        <v>0</v>
      </c>
      <c r="AA6" s="18">
        <f t="shared" si="2"/>
        <v>0</v>
      </c>
      <c r="AB6" s="18">
        <f t="shared" si="2"/>
        <v>0</v>
      </c>
      <c r="AC6" s="18">
        <f t="shared" si="2"/>
        <v>0</v>
      </c>
      <c r="AD6" s="18">
        <f t="shared" si="2"/>
        <v>0</v>
      </c>
      <c r="AE6" s="18">
        <f t="shared" si="2"/>
        <v>0</v>
      </c>
      <c r="AF6" s="18">
        <f t="shared" si="2"/>
        <v>0</v>
      </c>
      <c r="AG6" s="18">
        <f t="shared" si="2"/>
        <v>0</v>
      </c>
      <c r="AH6" s="18">
        <f t="shared" si="2"/>
        <v>0</v>
      </c>
    </row>
    <row r="7" spans="1:34" x14ac:dyDescent="0.25">
      <c r="B7" s="26" t="s">
        <v>33</v>
      </c>
      <c r="C7" s="20">
        <f>SUMIFS(Lançamentos!$F$5:$F$144,Lançamentos!$A$5:$A$144,'DFC - Diário e Mensal'!C$3,Lançamentos!$D$5:$D$144,'DFC - Diário e Mensal'!$B7)</f>
        <v>0</v>
      </c>
      <c r="D7" s="20">
        <f>SUMIFS(Lançamentos!$F$5:$F$144,Lançamentos!$A$5:$A$144,'DFC - Diário e Mensal'!D$3,Lançamentos!$D$5:$D$144,'DFC - Diário e Mensal'!$B7)</f>
        <v>0</v>
      </c>
      <c r="E7" s="20">
        <f>SUMIFS(Lançamentos!$F$5:$F$144,Lançamentos!$A$5:$A$144,'DFC - Diário e Mensal'!E$3,Lançamentos!$D$5:$D$144,'DFC - Diário e Mensal'!$B7)</f>
        <v>0</v>
      </c>
      <c r="F7" s="20">
        <f>SUMIFS(Lançamentos!$F$5:$F$144,Lançamentos!$A$5:$A$144,'DFC - Diário e Mensal'!F$3,Lançamentos!$D$5:$D$144,'DFC - Diário e Mensal'!$B7)</f>
        <v>0</v>
      </c>
      <c r="G7" s="20">
        <f>SUMIFS(Lançamentos!$F$5:$F$144,Lançamentos!$A$5:$A$144,'DFC - Diário e Mensal'!G$3,Lançamentos!$D$5:$D$144,'DFC - Diário e Mensal'!$B7)</f>
        <v>0</v>
      </c>
      <c r="H7" s="20">
        <f>SUMIFS(Lançamentos!$F$5:$F$144,Lançamentos!$A$5:$A$144,'DFC - Diário e Mensal'!H$3,Lançamentos!$D$5:$D$144,'DFC - Diário e Mensal'!$B7)</f>
        <v>0</v>
      </c>
      <c r="I7" s="20">
        <f>SUMIFS(Lançamentos!$F$5:$F$144,Lançamentos!$A$5:$A$144,'DFC - Diário e Mensal'!I$3,Lançamentos!$D$5:$D$144,'DFC - Diário e Mensal'!$B7)</f>
        <v>0</v>
      </c>
      <c r="J7" s="20">
        <f>SUMIFS(Lançamentos!$F$5:$F$144,Lançamentos!$A$5:$A$144,'DFC - Diário e Mensal'!J$3,Lançamentos!$D$5:$D$144,'DFC - Diário e Mensal'!$B7)</f>
        <v>0</v>
      </c>
      <c r="K7" s="20">
        <f>SUMIFS(Lançamentos!$F$5:$F$144,Lançamentos!$A$5:$A$144,'DFC - Diário e Mensal'!K$3,Lançamentos!$D$5:$D$144,'DFC - Diário e Mensal'!$B7)</f>
        <v>0</v>
      </c>
      <c r="L7" s="20">
        <f>SUMIFS(Lançamentos!$F$5:$F$144,Lançamentos!$A$5:$A$144,'DFC - Diário e Mensal'!L$3,Lançamentos!$D$5:$D$144,'DFC - Diário e Mensal'!$B7)</f>
        <v>0</v>
      </c>
      <c r="M7" s="20">
        <f>SUMIFS(Lançamentos!$F$5:$F$144,Lançamentos!$A$5:$A$144,'DFC - Diário e Mensal'!M$3,Lançamentos!$D$5:$D$144,'DFC - Diário e Mensal'!$B7)</f>
        <v>0</v>
      </c>
      <c r="N7" s="20">
        <f>SUMIFS(Lançamentos!$F$5:$F$144,Lançamentos!$A$5:$A$144,'DFC - Diário e Mensal'!N$3,Lançamentos!$D$5:$D$144,'DFC - Diário e Mensal'!$B7)</f>
        <v>0</v>
      </c>
      <c r="O7" s="20">
        <f>SUMIFS(Lançamentos!$F$5:$F$144,Lançamentos!$A$5:$A$144,'DFC - Diário e Mensal'!O$3,Lançamentos!$D$5:$D$144,'DFC - Diário e Mensal'!$B7)</f>
        <v>0</v>
      </c>
      <c r="P7" s="20">
        <f>SUMIFS(Lançamentos!$F$5:$F$144,Lançamentos!$A$5:$A$144,'DFC - Diário e Mensal'!P$3,Lançamentos!$D$5:$D$144,'DFC - Diário e Mensal'!$B7)</f>
        <v>0</v>
      </c>
      <c r="Q7" s="20">
        <f>SUMIFS(Lançamentos!$F$5:$F$144,Lançamentos!$A$5:$A$144,'DFC - Diário e Mensal'!Q$3,Lançamentos!$D$5:$D$144,'DFC - Diário e Mensal'!$B7)</f>
        <v>0</v>
      </c>
      <c r="R7" s="20">
        <f>SUMIFS(Lançamentos!$F$5:$F$144,Lançamentos!$A$5:$A$144,'DFC - Diário e Mensal'!R$3,Lançamentos!$D$5:$D$144,'DFC - Diário e Mensal'!$B7)</f>
        <v>0</v>
      </c>
      <c r="S7" s="20">
        <f>SUMIFS(Lançamentos!$F$5:$F$144,Lançamentos!$A$5:$A$144,'DFC - Diário e Mensal'!S$3,Lançamentos!$D$5:$D$144,'DFC - Diário e Mensal'!$B7)</f>
        <v>0</v>
      </c>
      <c r="T7" s="20">
        <f>SUMIFS(Lançamentos!$F$5:$F$144,Lançamentos!$A$5:$A$144,'DFC - Diário e Mensal'!T$3,Lançamentos!$D$5:$D$144,'DFC - Diário e Mensal'!$B7)</f>
        <v>0</v>
      </c>
      <c r="U7" s="20">
        <f>SUMIFS(Lançamentos!$F$5:$F$144,Lançamentos!$A$5:$A$144,'DFC - Diário e Mensal'!U$3,Lançamentos!$D$5:$D$144,'DFC - Diário e Mensal'!$B7)</f>
        <v>0</v>
      </c>
      <c r="V7" s="20">
        <f>SUMIFS(Lançamentos!$F$5:$F$144,Lançamentos!$A$5:$A$144,'DFC - Diário e Mensal'!V$3,Lançamentos!$D$5:$D$144,'DFC - Diário e Mensal'!$B7)</f>
        <v>0</v>
      </c>
      <c r="W7" s="20">
        <f>SUMIFS(Lançamentos!$F$5:$F$144,Lançamentos!$A$5:$A$144,'DFC - Diário e Mensal'!W$3,Lançamentos!$D$5:$D$144,'DFC - Diário e Mensal'!$B7)</f>
        <v>0</v>
      </c>
      <c r="X7" s="20">
        <f>SUMIFS(Lançamentos!$F$5:$F$144,Lançamentos!$A$5:$A$144,'DFC - Diário e Mensal'!X$3,Lançamentos!$D$5:$D$144,'DFC - Diário e Mensal'!$B7)</f>
        <v>0</v>
      </c>
      <c r="Y7" s="20">
        <f>SUMIFS(Lançamentos!$F$5:$F$144,Lançamentos!$A$5:$A$144,'DFC - Diário e Mensal'!Y$3,Lançamentos!$D$5:$D$144,'DFC - Diário e Mensal'!$B7)</f>
        <v>0</v>
      </c>
      <c r="Z7" s="20">
        <f>SUMIFS(Lançamentos!$F$5:$F$144,Lançamentos!$A$5:$A$144,'DFC - Diário e Mensal'!Z$3,Lançamentos!$D$5:$D$144,'DFC - Diário e Mensal'!$B7)</f>
        <v>0</v>
      </c>
      <c r="AA7" s="20">
        <f>SUMIFS(Lançamentos!$F$5:$F$144,Lançamentos!$A$5:$A$144,'DFC - Diário e Mensal'!AA$3,Lançamentos!$D$5:$D$144,'DFC - Diário e Mensal'!$B7)</f>
        <v>0</v>
      </c>
      <c r="AB7" s="20">
        <f>SUMIFS(Lançamentos!$F$5:$F$144,Lançamentos!$A$5:$A$144,'DFC - Diário e Mensal'!AB$3,Lançamentos!$D$5:$D$144,'DFC - Diário e Mensal'!$B7)</f>
        <v>0</v>
      </c>
      <c r="AC7" s="20">
        <f>SUMIFS(Lançamentos!$F$5:$F$144,Lançamentos!$A$5:$A$144,'DFC - Diário e Mensal'!AC$3,Lançamentos!$D$5:$D$144,'DFC - Diário e Mensal'!$B7)</f>
        <v>0</v>
      </c>
      <c r="AD7" s="20">
        <f>SUMIFS(Lançamentos!$F$5:$F$144,Lançamentos!$A$5:$A$144,'DFC - Diário e Mensal'!AD$3,Lançamentos!$D$5:$D$144,'DFC - Diário e Mensal'!$B7)</f>
        <v>0</v>
      </c>
      <c r="AE7" s="20">
        <f>SUMIFS(Lançamentos!$F$5:$F$144,Lançamentos!$A$5:$A$144,'DFC - Diário e Mensal'!AE$3,Lançamentos!$D$5:$D$144,'DFC - Diário e Mensal'!$B7)</f>
        <v>0</v>
      </c>
      <c r="AF7" s="20">
        <f>SUMIFS(Lançamentos!$F$5:$F$144,Lançamentos!$A$5:$A$144,'DFC - Diário e Mensal'!AF$3,Lançamentos!$D$5:$D$144,'DFC - Diário e Mensal'!$B7)</f>
        <v>0</v>
      </c>
      <c r="AG7" s="20">
        <f>SUMIFS(Lançamentos!$F$5:$F$144,Lançamentos!$A$5:$A$144,'DFC - Diário e Mensal'!AG$3,Lançamentos!$D$5:$D$144,'DFC - Diário e Mensal'!$B7)</f>
        <v>0</v>
      </c>
      <c r="AH7" s="21">
        <f>SUM(C7:AG7)</f>
        <v>0</v>
      </c>
    </row>
    <row r="8" spans="1:34" x14ac:dyDescent="0.25">
      <c r="B8" s="26" t="s">
        <v>35</v>
      </c>
      <c r="C8" s="20">
        <f>SUMIFS(Lançamentos!$F$5:$F$144,Lançamentos!$A$5:$A$144,'DFC - Diário e Mensal'!C$3,Lançamentos!$D$5:$D$144,'DFC - Diário e Mensal'!$B8)</f>
        <v>0</v>
      </c>
      <c r="D8" s="20">
        <f>SUMIFS(Lançamentos!$F$5:$F$144,Lançamentos!$A$5:$A$144,'DFC - Diário e Mensal'!D$3,Lançamentos!$D$5:$D$144,'DFC - Diário e Mensal'!$B8)</f>
        <v>0</v>
      </c>
      <c r="E8" s="20">
        <f>SUMIFS(Lançamentos!$F$5:$F$144,Lançamentos!$A$5:$A$144,'DFC - Diário e Mensal'!E$3,Lançamentos!$D$5:$D$144,'DFC - Diário e Mensal'!$B8)</f>
        <v>0</v>
      </c>
      <c r="F8" s="20">
        <f>SUMIFS(Lançamentos!$F$5:$F$144,Lançamentos!$A$5:$A$144,'DFC - Diário e Mensal'!F$3,Lançamentos!$D$5:$D$144,'DFC - Diário e Mensal'!$B8)</f>
        <v>0</v>
      </c>
      <c r="G8" s="20">
        <f>SUMIFS(Lançamentos!$F$5:$F$144,Lançamentos!$A$5:$A$144,'DFC - Diário e Mensal'!G$3,Lançamentos!$D$5:$D$144,'DFC - Diário e Mensal'!$B8)</f>
        <v>0</v>
      </c>
      <c r="H8" s="20">
        <f>SUMIFS(Lançamentos!$F$5:$F$144,Lançamentos!$A$5:$A$144,'DFC - Diário e Mensal'!H$3,Lançamentos!$D$5:$D$144,'DFC - Diário e Mensal'!$B8)</f>
        <v>0</v>
      </c>
      <c r="I8" s="20">
        <f>SUMIFS(Lançamentos!$F$5:$F$144,Lançamentos!$A$5:$A$144,'DFC - Diário e Mensal'!I$3,Lançamentos!$D$5:$D$144,'DFC - Diário e Mensal'!$B8)</f>
        <v>0</v>
      </c>
      <c r="J8" s="20">
        <f>SUMIFS(Lançamentos!$F$5:$F$144,Lançamentos!$A$5:$A$144,'DFC - Diário e Mensal'!J$3,Lançamentos!$D$5:$D$144,'DFC - Diário e Mensal'!$B8)</f>
        <v>0</v>
      </c>
      <c r="K8" s="20">
        <f>SUMIFS(Lançamentos!$F$5:$F$144,Lançamentos!$A$5:$A$144,'DFC - Diário e Mensal'!K$3,Lançamentos!$D$5:$D$144,'DFC - Diário e Mensal'!$B8)</f>
        <v>0</v>
      </c>
      <c r="L8" s="20">
        <f>SUMIFS(Lançamentos!$F$5:$F$144,Lançamentos!$A$5:$A$144,'DFC - Diário e Mensal'!L$3,Lançamentos!$D$5:$D$144,'DFC - Diário e Mensal'!$B8)</f>
        <v>0</v>
      </c>
      <c r="M8" s="20">
        <f>SUMIFS(Lançamentos!$F$5:$F$144,Lançamentos!$A$5:$A$144,'DFC - Diário e Mensal'!M$3,Lançamentos!$D$5:$D$144,'DFC - Diário e Mensal'!$B8)</f>
        <v>0</v>
      </c>
      <c r="N8" s="20">
        <f>SUMIFS(Lançamentos!$F$5:$F$144,Lançamentos!$A$5:$A$144,'DFC - Diário e Mensal'!N$3,Lançamentos!$D$5:$D$144,'DFC - Diário e Mensal'!$B8)</f>
        <v>0</v>
      </c>
      <c r="O8" s="20">
        <f>SUMIFS(Lançamentos!$F$5:$F$144,Lançamentos!$A$5:$A$144,'DFC - Diário e Mensal'!O$3,Lançamentos!$D$5:$D$144,'DFC - Diário e Mensal'!$B8)</f>
        <v>0</v>
      </c>
      <c r="P8" s="20">
        <f>SUMIFS(Lançamentos!$F$5:$F$144,Lançamentos!$A$5:$A$144,'DFC - Diário e Mensal'!P$3,Lançamentos!$D$5:$D$144,'DFC - Diário e Mensal'!$B8)</f>
        <v>0</v>
      </c>
      <c r="Q8" s="20">
        <f>SUMIFS(Lançamentos!$F$5:$F$144,Lançamentos!$A$5:$A$144,'DFC - Diário e Mensal'!Q$3,Lançamentos!$D$5:$D$144,'DFC - Diário e Mensal'!$B8)</f>
        <v>0</v>
      </c>
      <c r="R8" s="20">
        <f>SUMIFS(Lançamentos!$F$5:$F$144,Lançamentos!$A$5:$A$144,'DFC - Diário e Mensal'!R$3,Lançamentos!$D$5:$D$144,'DFC - Diário e Mensal'!$B8)</f>
        <v>0</v>
      </c>
      <c r="S8" s="20">
        <f>SUMIFS(Lançamentos!$F$5:$F$144,Lançamentos!$A$5:$A$144,'DFC - Diário e Mensal'!S$3,Lançamentos!$D$5:$D$144,'DFC - Diário e Mensal'!$B8)</f>
        <v>0</v>
      </c>
      <c r="T8" s="20">
        <f>SUMIFS(Lançamentos!$F$5:$F$144,Lançamentos!$A$5:$A$144,'DFC - Diário e Mensal'!T$3,Lançamentos!$D$5:$D$144,'DFC - Diário e Mensal'!$B8)</f>
        <v>0</v>
      </c>
      <c r="U8" s="20">
        <f>SUMIFS(Lançamentos!$F$5:$F$144,Lançamentos!$A$5:$A$144,'DFC - Diário e Mensal'!U$3,Lançamentos!$D$5:$D$144,'DFC - Diário e Mensal'!$B8)</f>
        <v>0</v>
      </c>
      <c r="V8" s="20">
        <f>SUMIFS(Lançamentos!$F$5:$F$144,Lançamentos!$A$5:$A$144,'DFC - Diário e Mensal'!V$3,Lançamentos!$D$5:$D$144,'DFC - Diário e Mensal'!$B8)</f>
        <v>0</v>
      </c>
      <c r="W8" s="20">
        <f>SUMIFS(Lançamentos!$F$5:$F$144,Lançamentos!$A$5:$A$144,'DFC - Diário e Mensal'!W$3,Lançamentos!$D$5:$D$144,'DFC - Diário e Mensal'!$B8)</f>
        <v>0</v>
      </c>
      <c r="X8" s="20">
        <f>SUMIFS(Lançamentos!$F$5:$F$144,Lançamentos!$A$5:$A$144,'DFC - Diário e Mensal'!X$3,Lançamentos!$D$5:$D$144,'DFC - Diário e Mensal'!$B8)</f>
        <v>0</v>
      </c>
      <c r="Y8" s="20">
        <f>SUMIFS(Lançamentos!$F$5:$F$144,Lançamentos!$A$5:$A$144,'DFC - Diário e Mensal'!Y$3,Lançamentos!$D$5:$D$144,'DFC - Diário e Mensal'!$B8)</f>
        <v>0</v>
      </c>
      <c r="Z8" s="20">
        <f>SUMIFS(Lançamentos!$F$5:$F$144,Lançamentos!$A$5:$A$144,'DFC - Diário e Mensal'!Z$3,Lançamentos!$D$5:$D$144,'DFC - Diário e Mensal'!$B8)</f>
        <v>0</v>
      </c>
      <c r="AA8" s="20">
        <f>SUMIFS(Lançamentos!$F$5:$F$144,Lançamentos!$A$5:$A$144,'DFC - Diário e Mensal'!AA$3,Lançamentos!$D$5:$D$144,'DFC - Diário e Mensal'!$B8)</f>
        <v>0</v>
      </c>
      <c r="AB8" s="20">
        <f>SUMIFS(Lançamentos!$F$5:$F$144,Lançamentos!$A$5:$A$144,'DFC - Diário e Mensal'!AB$3,Lançamentos!$D$5:$D$144,'DFC - Diário e Mensal'!$B8)</f>
        <v>0</v>
      </c>
      <c r="AC8" s="20">
        <f>SUMIFS(Lançamentos!$F$5:$F$144,Lançamentos!$A$5:$A$144,'DFC - Diário e Mensal'!AC$3,Lançamentos!$D$5:$D$144,'DFC - Diário e Mensal'!$B8)</f>
        <v>0</v>
      </c>
      <c r="AD8" s="20">
        <f>SUMIFS(Lançamentos!$F$5:$F$144,Lançamentos!$A$5:$A$144,'DFC - Diário e Mensal'!AD$3,Lançamentos!$D$5:$D$144,'DFC - Diário e Mensal'!$B8)</f>
        <v>0</v>
      </c>
      <c r="AE8" s="20">
        <f>SUMIFS(Lançamentos!$F$5:$F$144,Lançamentos!$A$5:$A$144,'DFC - Diário e Mensal'!AE$3,Lançamentos!$D$5:$D$144,'DFC - Diário e Mensal'!$B8)</f>
        <v>0</v>
      </c>
      <c r="AF8" s="20">
        <f>SUMIFS(Lançamentos!$F$5:$F$144,Lançamentos!$A$5:$A$144,'DFC - Diário e Mensal'!AF$3,Lançamentos!$D$5:$D$144,'DFC - Diário e Mensal'!$B8)</f>
        <v>0</v>
      </c>
      <c r="AG8" s="20">
        <f>SUMIFS(Lançamentos!$F$5:$F$144,Lançamentos!$A$5:$A$144,'DFC - Diário e Mensal'!AG$3,Lançamentos!$D$5:$D$144,'DFC - Diário e Mensal'!$B8)</f>
        <v>0</v>
      </c>
      <c r="AH8" s="21">
        <f>SUM(C8:AG8)</f>
        <v>0</v>
      </c>
    </row>
    <row r="10" spans="1:34" s="19" customFormat="1" x14ac:dyDescent="0.25">
      <c r="A10"/>
      <c r="B10" s="25" t="s">
        <v>83</v>
      </c>
      <c r="C10" s="18">
        <f t="shared" ref="C10:AH10" si="3">SUM(C11:C18)</f>
        <v>0</v>
      </c>
      <c r="D10" s="18">
        <f t="shared" si="3"/>
        <v>0</v>
      </c>
      <c r="E10" s="18">
        <f t="shared" si="3"/>
        <v>0</v>
      </c>
      <c r="F10" s="18">
        <f t="shared" si="3"/>
        <v>0</v>
      </c>
      <c r="G10" s="18">
        <f t="shared" si="3"/>
        <v>0</v>
      </c>
      <c r="H10" s="18">
        <f t="shared" si="3"/>
        <v>0</v>
      </c>
      <c r="I10" s="18">
        <f t="shared" si="3"/>
        <v>0</v>
      </c>
      <c r="J10" s="18">
        <f t="shared" si="3"/>
        <v>0</v>
      </c>
      <c r="K10" s="18">
        <f t="shared" si="3"/>
        <v>0</v>
      </c>
      <c r="L10" s="18">
        <f t="shared" si="3"/>
        <v>0</v>
      </c>
      <c r="M10" s="18">
        <f t="shared" si="3"/>
        <v>0</v>
      </c>
      <c r="N10" s="18">
        <f t="shared" si="3"/>
        <v>0</v>
      </c>
      <c r="O10" s="18">
        <f t="shared" si="3"/>
        <v>0</v>
      </c>
      <c r="P10" s="18">
        <f t="shared" si="3"/>
        <v>0</v>
      </c>
      <c r="Q10" s="18">
        <f t="shared" si="3"/>
        <v>0</v>
      </c>
      <c r="R10" s="18">
        <f t="shared" si="3"/>
        <v>0</v>
      </c>
      <c r="S10" s="18">
        <f t="shared" si="3"/>
        <v>0</v>
      </c>
      <c r="T10" s="18">
        <f t="shared" si="3"/>
        <v>0</v>
      </c>
      <c r="U10" s="18">
        <f t="shared" si="3"/>
        <v>0</v>
      </c>
      <c r="V10" s="18">
        <f t="shared" si="3"/>
        <v>0</v>
      </c>
      <c r="W10" s="18">
        <f t="shared" si="3"/>
        <v>0</v>
      </c>
      <c r="X10" s="18">
        <f t="shared" si="3"/>
        <v>0</v>
      </c>
      <c r="Y10" s="18">
        <f t="shared" si="3"/>
        <v>0</v>
      </c>
      <c r="Z10" s="18">
        <f t="shared" si="3"/>
        <v>0</v>
      </c>
      <c r="AA10" s="18">
        <f t="shared" si="3"/>
        <v>0</v>
      </c>
      <c r="AB10" s="18">
        <f t="shared" si="3"/>
        <v>0</v>
      </c>
      <c r="AC10" s="18">
        <f t="shared" si="3"/>
        <v>0</v>
      </c>
      <c r="AD10" s="18">
        <f t="shared" si="3"/>
        <v>0</v>
      </c>
      <c r="AE10" s="18">
        <f t="shared" si="3"/>
        <v>0</v>
      </c>
      <c r="AF10" s="18">
        <f t="shared" si="3"/>
        <v>0</v>
      </c>
      <c r="AG10" s="18">
        <f t="shared" si="3"/>
        <v>0</v>
      </c>
      <c r="AH10" s="18">
        <f t="shared" si="3"/>
        <v>0</v>
      </c>
    </row>
    <row r="11" spans="1:34" x14ac:dyDescent="0.25">
      <c r="B11" s="26" t="s">
        <v>38</v>
      </c>
      <c r="C11" s="20">
        <f>SUMIFS(Lançamentos!$F$5:$F$144,Lançamentos!$A$5:$A$144,'DFC - Diário e Mensal'!C$3,Lançamentos!$D$5:$D$144,'DFC - Diário e Mensal'!$B11)</f>
        <v>0</v>
      </c>
      <c r="D11" s="20">
        <f>SUMIFS(Lançamentos!$F$5:$F$144,Lançamentos!$A$5:$A$144,'DFC - Diário e Mensal'!D$3,Lançamentos!$D$5:$D$144,'DFC - Diário e Mensal'!$B11)</f>
        <v>0</v>
      </c>
      <c r="E11" s="20">
        <f>SUMIFS(Lançamentos!$F$5:$F$144,Lançamentos!$A$5:$A$144,'DFC - Diário e Mensal'!E$3,Lançamentos!$D$5:$D$144,'DFC - Diário e Mensal'!$B11)</f>
        <v>0</v>
      </c>
      <c r="F11" s="20">
        <f>SUMIFS(Lançamentos!$F$5:$F$144,Lançamentos!$A$5:$A$144,'DFC - Diário e Mensal'!F$3,Lançamentos!$D$5:$D$144,'DFC - Diário e Mensal'!$B11)</f>
        <v>0</v>
      </c>
      <c r="G11" s="20">
        <f>SUMIFS(Lançamentos!$F$5:$F$144,Lançamentos!$A$5:$A$144,'DFC - Diário e Mensal'!G$3,Lançamentos!$D$5:$D$144,'DFC - Diário e Mensal'!$B11)</f>
        <v>0</v>
      </c>
      <c r="H11" s="20">
        <f>SUMIFS(Lançamentos!$F$5:$F$144,Lançamentos!$A$5:$A$144,'DFC - Diário e Mensal'!H$3,Lançamentos!$D$5:$D$144,'DFC - Diário e Mensal'!$B11)</f>
        <v>0</v>
      </c>
      <c r="I11" s="20">
        <f>SUMIFS(Lançamentos!$F$5:$F$144,Lançamentos!$A$5:$A$144,'DFC - Diário e Mensal'!I$3,Lançamentos!$D$5:$D$144,'DFC - Diário e Mensal'!$B11)</f>
        <v>0</v>
      </c>
      <c r="J11" s="20">
        <f>SUMIFS(Lançamentos!$F$5:$F$144,Lançamentos!$A$5:$A$144,'DFC - Diário e Mensal'!J$3,Lançamentos!$D$5:$D$144,'DFC - Diário e Mensal'!$B11)</f>
        <v>0</v>
      </c>
      <c r="K11" s="20">
        <f>SUMIFS(Lançamentos!$F$5:$F$144,Lançamentos!$A$5:$A$144,'DFC - Diário e Mensal'!K$3,Lançamentos!$D$5:$D$144,'DFC - Diário e Mensal'!$B11)</f>
        <v>0</v>
      </c>
      <c r="L11" s="20">
        <f>SUMIFS(Lançamentos!$F$5:$F$144,Lançamentos!$A$5:$A$144,'DFC - Diário e Mensal'!L$3,Lançamentos!$D$5:$D$144,'DFC - Diário e Mensal'!$B11)</f>
        <v>0</v>
      </c>
      <c r="M11" s="20">
        <f>SUMIFS(Lançamentos!$F$5:$F$144,Lançamentos!$A$5:$A$144,'DFC - Diário e Mensal'!M$3,Lançamentos!$D$5:$D$144,'DFC - Diário e Mensal'!$B11)</f>
        <v>0</v>
      </c>
      <c r="N11" s="20">
        <f>SUMIFS(Lançamentos!$F$5:$F$144,Lançamentos!$A$5:$A$144,'DFC - Diário e Mensal'!N$3,Lançamentos!$D$5:$D$144,'DFC - Diário e Mensal'!$B11)</f>
        <v>0</v>
      </c>
      <c r="O11" s="20">
        <f>SUMIFS(Lançamentos!$F$5:$F$144,Lançamentos!$A$5:$A$144,'DFC - Diário e Mensal'!O$3,Lançamentos!$D$5:$D$144,'DFC - Diário e Mensal'!$B11)</f>
        <v>0</v>
      </c>
      <c r="P11" s="20">
        <f>SUMIFS(Lançamentos!$F$5:$F$144,Lançamentos!$A$5:$A$144,'DFC - Diário e Mensal'!P$3,Lançamentos!$D$5:$D$144,'DFC - Diário e Mensal'!$B11)</f>
        <v>0</v>
      </c>
      <c r="Q11" s="20">
        <f>SUMIFS(Lançamentos!$F$5:$F$144,Lançamentos!$A$5:$A$144,'DFC - Diário e Mensal'!Q$3,Lançamentos!$D$5:$D$144,'DFC - Diário e Mensal'!$B11)</f>
        <v>0</v>
      </c>
      <c r="R11" s="20">
        <f>SUMIFS(Lançamentos!$F$5:$F$144,Lançamentos!$A$5:$A$144,'DFC - Diário e Mensal'!R$3,Lançamentos!$D$5:$D$144,'DFC - Diário e Mensal'!$B11)</f>
        <v>0</v>
      </c>
      <c r="S11" s="20">
        <f>SUMIFS(Lançamentos!$F$5:$F$144,Lançamentos!$A$5:$A$144,'DFC - Diário e Mensal'!S$3,Lançamentos!$D$5:$D$144,'DFC - Diário e Mensal'!$B11)</f>
        <v>0</v>
      </c>
      <c r="T11" s="20">
        <f>SUMIFS(Lançamentos!$F$5:$F$144,Lançamentos!$A$5:$A$144,'DFC - Diário e Mensal'!T$3,Lançamentos!$D$5:$D$144,'DFC - Diário e Mensal'!$B11)</f>
        <v>0</v>
      </c>
      <c r="U11" s="20">
        <f>SUMIFS(Lançamentos!$F$5:$F$144,Lançamentos!$A$5:$A$144,'DFC - Diário e Mensal'!U$3,Lançamentos!$D$5:$D$144,'DFC - Diário e Mensal'!$B11)</f>
        <v>0</v>
      </c>
      <c r="V11" s="20">
        <f>SUMIFS(Lançamentos!$F$5:$F$144,Lançamentos!$A$5:$A$144,'DFC - Diário e Mensal'!V$3,Lançamentos!$D$5:$D$144,'DFC - Diário e Mensal'!$B11)</f>
        <v>0</v>
      </c>
      <c r="W11" s="20">
        <f>SUMIFS(Lançamentos!$F$5:$F$144,Lançamentos!$A$5:$A$144,'DFC - Diário e Mensal'!W$3,Lançamentos!$D$5:$D$144,'DFC - Diário e Mensal'!$B11)</f>
        <v>0</v>
      </c>
      <c r="X11" s="20">
        <f>SUMIFS(Lançamentos!$F$5:$F$144,Lançamentos!$A$5:$A$144,'DFC - Diário e Mensal'!X$3,Lançamentos!$D$5:$D$144,'DFC - Diário e Mensal'!$B11)</f>
        <v>0</v>
      </c>
      <c r="Y11" s="20">
        <f>SUMIFS(Lançamentos!$F$5:$F$144,Lançamentos!$A$5:$A$144,'DFC - Diário e Mensal'!Y$3,Lançamentos!$D$5:$D$144,'DFC - Diário e Mensal'!$B11)</f>
        <v>0</v>
      </c>
      <c r="Z11" s="20">
        <f>SUMIFS(Lançamentos!$F$5:$F$144,Lançamentos!$A$5:$A$144,'DFC - Diário e Mensal'!Z$3,Lançamentos!$D$5:$D$144,'DFC - Diário e Mensal'!$B11)</f>
        <v>0</v>
      </c>
      <c r="AA11" s="20">
        <f>SUMIFS(Lançamentos!$F$5:$F$144,Lançamentos!$A$5:$A$144,'DFC - Diário e Mensal'!AA$3,Lançamentos!$D$5:$D$144,'DFC - Diário e Mensal'!$B11)</f>
        <v>0</v>
      </c>
      <c r="AB11" s="20">
        <f>SUMIFS(Lançamentos!$F$5:$F$144,Lançamentos!$A$5:$A$144,'DFC - Diário e Mensal'!AB$3,Lançamentos!$D$5:$D$144,'DFC - Diário e Mensal'!$B11)</f>
        <v>0</v>
      </c>
      <c r="AC11" s="20">
        <f>SUMIFS(Lançamentos!$F$5:$F$144,Lançamentos!$A$5:$A$144,'DFC - Diário e Mensal'!AC$3,Lançamentos!$D$5:$D$144,'DFC - Diário e Mensal'!$B11)</f>
        <v>0</v>
      </c>
      <c r="AD11" s="20">
        <f>SUMIFS(Lançamentos!$F$5:$F$144,Lançamentos!$A$5:$A$144,'DFC - Diário e Mensal'!AD$3,Lançamentos!$D$5:$D$144,'DFC - Diário e Mensal'!$B11)</f>
        <v>0</v>
      </c>
      <c r="AE11" s="20">
        <f>SUMIFS(Lançamentos!$F$5:$F$144,Lançamentos!$A$5:$A$144,'DFC - Diário e Mensal'!AE$3,Lançamentos!$D$5:$D$144,'DFC - Diário e Mensal'!$B11)</f>
        <v>0</v>
      </c>
      <c r="AF11" s="20">
        <f>SUMIFS(Lançamentos!$F$5:$F$144,Lançamentos!$A$5:$A$144,'DFC - Diário e Mensal'!AF$3,Lançamentos!$D$5:$D$144,'DFC - Diário e Mensal'!$B11)</f>
        <v>0</v>
      </c>
      <c r="AG11" s="20">
        <f>SUMIFS(Lançamentos!$F$5:$F$144,Lançamentos!$A$5:$A$144,'DFC - Diário e Mensal'!AG$3,Lançamentos!$D$5:$D$144,'DFC - Diário e Mensal'!$B11)</f>
        <v>0</v>
      </c>
      <c r="AH11" s="21">
        <f>SUM(C11:AG11)</f>
        <v>0</v>
      </c>
    </row>
    <row r="12" spans="1:34" x14ac:dyDescent="0.25">
      <c r="B12" s="26" t="s">
        <v>40</v>
      </c>
      <c r="C12" s="20">
        <f>SUMIFS(Lançamentos!$F$5:$F$144,Lançamentos!$A$5:$A$144,'DFC - Diário e Mensal'!C$3,Lançamentos!$D$5:$D$144,'DFC - Diário e Mensal'!$B12)</f>
        <v>0</v>
      </c>
      <c r="D12" s="20">
        <f>SUMIFS(Lançamentos!$F$5:$F$144,Lançamentos!$A$5:$A$144,'DFC - Diário e Mensal'!D$3,Lançamentos!$D$5:$D$144,'DFC - Diário e Mensal'!$B12)</f>
        <v>0</v>
      </c>
      <c r="E12" s="20">
        <f>SUMIFS(Lançamentos!$F$5:$F$144,Lançamentos!$A$5:$A$144,'DFC - Diário e Mensal'!E$3,Lançamentos!$D$5:$D$144,'DFC - Diário e Mensal'!$B12)</f>
        <v>0</v>
      </c>
      <c r="F12" s="20">
        <f>SUMIFS(Lançamentos!$F$5:$F$144,Lançamentos!$A$5:$A$144,'DFC - Diário e Mensal'!F$3,Lançamentos!$D$5:$D$144,'DFC - Diário e Mensal'!$B12)</f>
        <v>0</v>
      </c>
      <c r="G12" s="20">
        <f>SUMIFS(Lançamentos!$F$5:$F$144,Lançamentos!$A$5:$A$144,'DFC - Diário e Mensal'!G$3,Lançamentos!$D$5:$D$144,'DFC - Diário e Mensal'!$B12)</f>
        <v>0</v>
      </c>
      <c r="H12" s="20">
        <f>SUMIFS(Lançamentos!$F$5:$F$144,Lançamentos!$A$5:$A$144,'DFC - Diário e Mensal'!H$3,Lançamentos!$D$5:$D$144,'DFC - Diário e Mensal'!$B12)</f>
        <v>0</v>
      </c>
      <c r="I12" s="20">
        <f>SUMIFS(Lançamentos!$F$5:$F$144,Lançamentos!$A$5:$A$144,'DFC - Diário e Mensal'!I$3,Lançamentos!$D$5:$D$144,'DFC - Diário e Mensal'!$B12)</f>
        <v>0</v>
      </c>
      <c r="J12" s="20">
        <f>SUMIFS(Lançamentos!$F$5:$F$144,Lançamentos!$A$5:$A$144,'DFC - Diário e Mensal'!J$3,Lançamentos!$D$5:$D$144,'DFC - Diário e Mensal'!$B12)</f>
        <v>0</v>
      </c>
      <c r="K12" s="20">
        <f>SUMIFS(Lançamentos!$F$5:$F$144,Lançamentos!$A$5:$A$144,'DFC - Diário e Mensal'!K$3,Lançamentos!$D$5:$D$144,'DFC - Diário e Mensal'!$B12)</f>
        <v>0</v>
      </c>
      <c r="L12" s="20">
        <f>SUMIFS(Lançamentos!$F$5:$F$144,Lançamentos!$A$5:$A$144,'DFC - Diário e Mensal'!L$3,Lançamentos!$D$5:$D$144,'DFC - Diário e Mensal'!$B12)</f>
        <v>0</v>
      </c>
      <c r="M12" s="20">
        <f>SUMIFS(Lançamentos!$F$5:$F$144,Lançamentos!$A$5:$A$144,'DFC - Diário e Mensal'!M$3,Lançamentos!$D$5:$D$144,'DFC - Diário e Mensal'!$B12)</f>
        <v>0</v>
      </c>
      <c r="N12" s="20">
        <f>SUMIFS(Lançamentos!$F$5:$F$144,Lançamentos!$A$5:$A$144,'DFC - Diário e Mensal'!N$3,Lançamentos!$D$5:$D$144,'DFC - Diário e Mensal'!$B12)</f>
        <v>0</v>
      </c>
      <c r="O12" s="20">
        <f>SUMIFS(Lançamentos!$F$5:$F$144,Lançamentos!$A$5:$A$144,'DFC - Diário e Mensal'!O$3,Lançamentos!$D$5:$D$144,'DFC - Diário e Mensal'!$B12)</f>
        <v>0</v>
      </c>
      <c r="P12" s="20">
        <f>SUMIFS(Lançamentos!$F$5:$F$144,Lançamentos!$A$5:$A$144,'DFC - Diário e Mensal'!P$3,Lançamentos!$D$5:$D$144,'DFC - Diário e Mensal'!$B12)</f>
        <v>0</v>
      </c>
      <c r="Q12" s="20">
        <f>SUMIFS(Lançamentos!$F$5:$F$144,Lançamentos!$A$5:$A$144,'DFC - Diário e Mensal'!Q$3,Lançamentos!$D$5:$D$144,'DFC - Diário e Mensal'!$B12)</f>
        <v>0</v>
      </c>
      <c r="R12" s="20">
        <f>SUMIFS(Lançamentos!$F$5:$F$144,Lançamentos!$A$5:$A$144,'DFC - Diário e Mensal'!R$3,Lançamentos!$D$5:$D$144,'DFC - Diário e Mensal'!$B12)</f>
        <v>0</v>
      </c>
      <c r="S12" s="20">
        <f>SUMIFS(Lançamentos!$F$5:$F$144,Lançamentos!$A$5:$A$144,'DFC - Diário e Mensal'!S$3,Lançamentos!$D$5:$D$144,'DFC - Diário e Mensal'!$B12)</f>
        <v>0</v>
      </c>
      <c r="T12" s="20">
        <f>SUMIFS(Lançamentos!$F$5:$F$144,Lançamentos!$A$5:$A$144,'DFC - Diário e Mensal'!T$3,Lançamentos!$D$5:$D$144,'DFC - Diário e Mensal'!$B12)</f>
        <v>0</v>
      </c>
      <c r="U12" s="20">
        <f>SUMIFS(Lançamentos!$F$5:$F$144,Lançamentos!$A$5:$A$144,'DFC - Diário e Mensal'!U$3,Lançamentos!$D$5:$D$144,'DFC - Diário e Mensal'!$B12)</f>
        <v>0</v>
      </c>
      <c r="V12" s="20">
        <f>SUMIFS(Lançamentos!$F$5:$F$144,Lançamentos!$A$5:$A$144,'DFC - Diário e Mensal'!V$3,Lançamentos!$D$5:$D$144,'DFC - Diário e Mensal'!$B12)</f>
        <v>0</v>
      </c>
      <c r="W12" s="20">
        <f>SUMIFS(Lançamentos!$F$5:$F$144,Lançamentos!$A$5:$A$144,'DFC - Diário e Mensal'!W$3,Lançamentos!$D$5:$D$144,'DFC - Diário e Mensal'!$B12)</f>
        <v>0</v>
      </c>
      <c r="X12" s="20">
        <f>SUMIFS(Lançamentos!$F$5:$F$144,Lançamentos!$A$5:$A$144,'DFC - Diário e Mensal'!X$3,Lançamentos!$D$5:$D$144,'DFC - Diário e Mensal'!$B12)</f>
        <v>0</v>
      </c>
      <c r="Y12" s="20">
        <f>SUMIFS(Lançamentos!$F$5:$F$144,Lançamentos!$A$5:$A$144,'DFC - Diário e Mensal'!Y$3,Lançamentos!$D$5:$D$144,'DFC - Diário e Mensal'!$B12)</f>
        <v>0</v>
      </c>
      <c r="Z12" s="20">
        <f>SUMIFS(Lançamentos!$F$5:$F$144,Lançamentos!$A$5:$A$144,'DFC - Diário e Mensal'!Z$3,Lançamentos!$D$5:$D$144,'DFC - Diário e Mensal'!$B12)</f>
        <v>0</v>
      </c>
      <c r="AA12" s="20">
        <f>SUMIFS(Lançamentos!$F$5:$F$144,Lançamentos!$A$5:$A$144,'DFC - Diário e Mensal'!AA$3,Lançamentos!$D$5:$D$144,'DFC - Diário e Mensal'!$B12)</f>
        <v>0</v>
      </c>
      <c r="AB12" s="20">
        <f>SUMIFS(Lançamentos!$F$5:$F$144,Lançamentos!$A$5:$A$144,'DFC - Diário e Mensal'!AB$3,Lançamentos!$D$5:$D$144,'DFC - Diário e Mensal'!$B12)</f>
        <v>0</v>
      </c>
      <c r="AC12" s="20">
        <f>SUMIFS(Lançamentos!$F$5:$F$144,Lançamentos!$A$5:$A$144,'DFC - Diário e Mensal'!AC$3,Lançamentos!$D$5:$D$144,'DFC - Diário e Mensal'!$B12)</f>
        <v>0</v>
      </c>
      <c r="AD12" s="20">
        <f>SUMIFS(Lançamentos!$F$5:$F$144,Lançamentos!$A$5:$A$144,'DFC - Diário e Mensal'!AD$3,Lançamentos!$D$5:$D$144,'DFC - Diário e Mensal'!$B12)</f>
        <v>0</v>
      </c>
      <c r="AE12" s="20">
        <f>SUMIFS(Lançamentos!$F$5:$F$144,Lançamentos!$A$5:$A$144,'DFC - Diário e Mensal'!AE$3,Lançamentos!$D$5:$D$144,'DFC - Diário e Mensal'!$B12)</f>
        <v>0</v>
      </c>
      <c r="AF12" s="20">
        <f>SUMIFS(Lançamentos!$F$5:$F$144,Lançamentos!$A$5:$A$144,'DFC - Diário e Mensal'!AF$3,Lançamentos!$D$5:$D$144,'DFC - Diário e Mensal'!$B12)</f>
        <v>0</v>
      </c>
      <c r="AG12" s="20">
        <f>SUMIFS(Lançamentos!$F$5:$F$144,Lançamentos!$A$5:$A$144,'DFC - Diário e Mensal'!AG$3,Lançamentos!$D$5:$D$144,'DFC - Diário e Mensal'!$B12)</f>
        <v>0</v>
      </c>
      <c r="AH12" s="21">
        <f>SUM(C12:AG12)</f>
        <v>0</v>
      </c>
    </row>
    <row r="13" spans="1:34" x14ac:dyDescent="0.25">
      <c r="B13" s="26" t="s">
        <v>42</v>
      </c>
      <c r="C13" s="20">
        <f>SUMIFS(Lançamentos!$F$5:$F$144,Lançamentos!$A$5:$A$144,'DFC - Diário e Mensal'!C$3,Lançamentos!$D$5:$D$144,'DFC - Diário e Mensal'!$B13)</f>
        <v>0</v>
      </c>
      <c r="D13" s="20">
        <f>SUMIFS(Lançamentos!$F$5:$F$144,Lançamentos!$A$5:$A$144,'DFC - Diário e Mensal'!D$3,Lançamentos!$D$5:$D$144,'DFC - Diário e Mensal'!$B13)</f>
        <v>0</v>
      </c>
      <c r="E13" s="20">
        <f>SUMIFS(Lançamentos!$F$5:$F$144,Lançamentos!$A$5:$A$144,'DFC - Diário e Mensal'!E$3,Lançamentos!$D$5:$D$144,'DFC - Diário e Mensal'!$B13)</f>
        <v>0</v>
      </c>
      <c r="F13" s="20">
        <f>SUMIFS(Lançamentos!$F$5:$F$144,Lançamentos!$A$5:$A$144,'DFC - Diário e Mensal'!F$3,Lançamentos!$D$5:$D$144,'DFC - Diário e Mensal'!$B13)</f>
        <v>0</v>
      </c>
      <c r="G13" s="20">
        <f>SUMIFS(Lançamentos!$F$5:$F$144,Lançamentos!$A$5:$A$144,'DFC - Diário e Mensal'!G$3,Lançamentos!$D$5:$D$144,'DFC - Diário e Mensal'!$B13)</f>
        <v>0</v>
      </c>
      <c r="H13" s="20">
        <f>SUMIFS(Lançamentos!$F$5:$F$144,Lançamentos!$A$5:$A$144,'DFC - Diário e Mensal'!H$3,Lançamentos!$D$5:$D$144,'DFC - Diário e Mensal'!$B13)</f>
        <v>0</v>
      </c>
      <c r="I13" s="20">
        <f>SUMIFS(Lançamentos!$F$5:$F$144,Lançamentos!$A$5:$A$144,'DFC - Diário e Mensal'!I$3,Lançamentos!$D$5:$D$144,'DFC - Diário e Mensal'!$B13)</f>
        <v>0</v>
      </c>
      <c r="J13" s="20">
        <f>SUMIFS(Lançamentos!$F$5:$F$144,Lançamentos!$A$5:$A$144,'DFC - Diário e Mensal'!J$3,Lançamentos!$D$5:$D$144,'DFC - Diário e Mensal'!$B13)</f>
        <v>0</v>
      </c>
      <c r="K13" s="20">
        <f>SUMIFS(Lançamentos!$F$5:$F$144,Lançamentos!$A$5:$A$144,'DFC - Diário e Mensal'!K$3,Lançamentos!$D$5:$D$144,'DFC - Diário e Mensal'!$B13)</f>
        <v>0</v>
      </c>
      <c r="L13" s="20">
        <f>SUMIFS(Lançamentos!$F$5:$F$144,Lançamentos!$A$5:$A$144,'DFC - Diário e Mensal'!L$3,Lançamentos!$D$5:$D$144,'DFC - Diário e Mensal'!$B13)</f>
        <v>0</v>
      </c>
      <c r="M13" s="20">
        <f>SUMIFS(Lançamentos!$F$5:$F$144,Lançamentos!$A$5:$A$144,'DFC - Diário e Mensal'!M$3,Lançamentos!$D$5:$D$144,'DFC - Diário e Mensal'!$B13)</f>
        <v>0</v>
      </c>
      <c r="N13" s="20">
        <f>SUMIFS(Lançamentos!$F$5:$F$144,Lançamentos!$A$5:$A$144,'DFC - Diário e Mensal'!N$3,Lançamentos!$D$5:$D$144,'DFC - Diário e Mensal'!$B13)</f>
        <v>0</v>
      </c>
      <c r="O13" s="20">
        <f>SUMIFS(Lançamentos!$F$5:$F$144,Lançamentos!$A$5:$A$144,'DFC - Diário e Mensal'!O$3,Lançamentos!$D$5:$D$144,'DFC - Diário e Mensal'!$B13)</f>
        <v>0</v>
      </c>
      <c r="P13" s="20">
        <f>SUMIFS(Lançamentos!$F$5:$F$144,Lançamentos!$A$5:$A$144,'DFC - Diário e Mensal'!P$3,Lançamentos!$D$5:$D$144,'DFC - Diário e Mensal'!$B13)</f>
        <v>0</v>
      </c>
      <c r="Q13" s="20">
        <f>SUMIFS(Lançamentos!$F$5:$F$144,Lançamentos!$A$5:$A$144,'DFC - Diário e Mensal'!Q$3,Lançamentos!$D$5:$D$144,'DFC - Diário e Mensal'!$B13)</f>
        <v>0</v>
      </c>
      <c r="R13" s="20">
        <f>SUMIFS(Lançamentos!$F$5:$F$144,Lançamentos!$A$5:$A$144,'DFC - Diário e Mensal'!R$3,Lançamentos!$D$5:$D$144,'DFC - Diário e Mensal'!$B13)</f>
        <v>0</v>
      </c>
      <c r="S13" s="20">
        <f>SUMIFS(Lançamentos!$F$5:$F$144,Lançamentos!$A$5:$A$144,'DFC - Diário e Mensal'!S$3,Lançamentos!$D$5:$D$144,'DFC - Diário e Mensal'!$B13)</f>
        <v>0</v>
      </c>
      <c r="T13" s="20">
        <f>SUMIFS(Lançamentos!$F$5:$F$144,Lançamentos!$A$5:$A$144,'DFC - Diário e Mensal'!T$3,Lançamentos!$D$5:$D$144,'DFC - Diário e Mensal'!$B13)</f>
        <v>0</v>
      </c>
      <c r="U13" s="20">
        <f>SUMIFS(Lançamentos!$F$5:$F$144,Lançamentos!$A$5:$A$144,'DFC - Diário e Mensal'!U$3,Lançamentos!$D$5:$D$144,'DFC - Diário e Mensal'!$B13)</f>
        <v>0</v>
      </c>
      <c r="V13" s="20">
        <f>SUMIFS(Lançamentos!$F$5:$F$144,Lançamentos!$A$5:$A$144,'DFC - Diário e Mensal'!V$3,Lançamentos!$D$5:$D$144,'DFC - Diário e Mensal'!$B13)</f>
        <v>0</v>
      </c>
      <c r="W13" s="20">
        <f>SUMIFS(Lançamentos!$F$5:$F$144,Lançamentos!$A$5:$A$144,'DFC - Diário e Mensal'!W$3,Lançamentos!$D$5:$D$144,'DFC - Diário e Mensal'!$B13)</f>
        <v>0</v>
      </c>
      <c r="X13" s="20">
        <f>SUMIFS(Lançamentos!$F$5:$F$144,Lançamentos!$A$5:$A$144,'DFC - Diário e Mensal'!X$3,Lançamentos!$D$5:$D$144,'DFC - Diário e Mensal'!$B13)</f>
        <v>0</v>
      </c>
      <c r="Y13" s="20">
        <f>SUMIFS(Lançamentos!$F$5:$F$144,Lançamentos!$A$5:$A$144,'DFC - Diário e Mensal'!Y$3,Lançamentos!$D$5:$D$144,'DFC - Diário e Mensal'!$B13)</f>
        <v>0</v>
      </c>
      <c r="Z13" s="20">
        <f>SUMIFS(Lançamentos!$F$5:$F$144,Lançamentos!$A$5:$A$144,'DFC - Diário e Mensal'!Z$3,Lançamentos!$D$5:$D$144,'DFC - Diário e Mensal'!$B13)</f>
        <v>0</v>
      </c>
      <c r="AA13" s="20">
        <f>SUMIFS(Lançamentos!$F$5:$F$144,Lançamentos!$A$5:$A$144,'DFC - Diário e Mensal'!AA$3,Lançamentos!$D$5:$D$144,'DFC - Diário e Mensal'!$B13)</f>
        <v>0</v>
      </c>
      <c r="AB13" s="20">
        <f>SUMIFS(Lançamentos!$F$5:$F$144,Lançamentos!$A$5:$A$144,'DFC - Diário e Mensal'!AB$3,Lançamentos!$D$5:$D$144,'DFC - Diário e Mensal'!$B13)</f>
        <v>0</v>
      </c>
      <c r="AC13" s="20">
        <f>SUMIFS(Lançamentos!$F$5:$F$144,Lançamentos!$A$5:$A$144,'DFC - Diário e Mensal'!AC$3,Lançamentos!$D$5:$D$144,'DFC - Diário e Mensal'!$B13)</f>
        <v>0</v>
      </c>
      <c r="AD13" s="20">
        <f>SUMIFS(Lançamentos!$F$5:$F$144,Lançamentos!$A$5:$A$144,'DFC - Diário e Mensal'!AD$3,Lançamentos!$D$5:$D$144,'DFC - Diário e Mensal'!$B13)</f>
        <v>0</v>
      </c>
      <c r="AE13" s="20">
        <f>SUMIFS(Lançamentos!$F$5:$F$144,Lançamentos!$A$5:$A$144,'DFC - Diário e Mensal'!AE$3,Lançamentos!$D$5:$D$144,'DFC - Diário e Mensal'!$B13)</f>
        <v>0</v>
      </c>
      <c r="AF13" s="20">
        <f>SUMIFS(Lançamentos!$F$5:$F$144,Lançamentos!$A$5:$A$144,'DFC - Diário e Mensal'!AF$3,Lançamentos!$D$5:$D$144,'DFC - Diário e Mensal'!$B13)</f>
        <v>0</v>
      </c>
      <c r="AG13" s="20">
        <f>SUMIFS(Lançamentos!$F$5:$F$144,Lançamentos!$A$5:$A$144,'DFC - Diário e Mensal'!AG$3,Lançamentos!$D$5:$D$144,'DFC - Diário e Mensal'!$B13)</f>
        <v>0</v>
      </c>
      <c r="AH13" s="21">
        <f>SUM(C13:AG13)</f>
        <v>0</v>
      </c>
    </row>
    <row r="14" spans="1:34" x14ac:dyDescent="0.25">
      <c r="B14" s="26" t="s">
        <v>44</v>
      </c>
      <c r="C14" s="20">
        <f>SUMIFS(Lançamentos!$F$5:$F$144,Lançamentos!$A$5:$A$144,'DFC - Diário e Mensal'!C$3,Lançamentos!$D$5:$D$144,'DFC - Diário e Mensal'!$B14)</f>
        <v>0</v>
      </c>
      <c r="D14" s="20">
        <f>SUMIFS(Lançamentos!$F$5:$F$144,Lançamentos!$A$5:$A$144,'DFC - Diário e Mensal'!D$3,Lançamentos!$D$5:$D$144,'DFC - Diário e Mensal'!$B14)</f>
        <v>0</v>
      </c>
      <c r="E14" s="20">
        <f>SUMIFS(Lançamentos!$F$5:$F$144,Lançamentos!$A$5:$A$144,'DFC - Diário e Mensal'!E$3,Lançamentos!$D$5:$D$144,'DFC - Diário e Mensal'!$B14)</f>
        <v>0</v>
      </c>
      <c r="F14" s="20">
        <f>SUMIFS(Lançamentos!$F$5:$F$144,Lançamentos!$A$5:$A$144,'DFC - Diário e Mensal'!F$3,Lançamentos!$D$5:$D$144,'DFC - Diário e Mensal'!$B14)</f>
        <v>0</v>
      </c>
      <c r="G14" s="20">
        <f>SUMIFS(Lançamentos!$F$5:$F$144,Lançamentos!$A$5:$A$144,'DFC - Diário e Mensal'!G$3,Lançamentos!$D$5:$D$144,'DFC - Diário e Mensal'!$B14)</f>
        <v>0</v>
      </c>
      <c r="H14" s="20">
        <f>SUMIFS(Lançamentos!$F$5:$F$144,Lançamentos!$A$5:$A$144,'DFC - Diário e Mensal'!H$3,Lançamentos!$D$5:$D$144,'DFC - Diário e Mensal'!$B14)</f>
        <v>0</v>
      </c>
      <c r="I14" s="20">
        <f>SUMIFS(Lançamentos!$F$5:$F$144,Lançamentos!$A$5:$A$144,'DFC - Diário e Mensal'!I$3,Lançamentos!$D$5:$D$144,'DFC - Diário e Mensal'!$B14)</f>
        <v>0</v>
      </c>
      <c r="J14" s="20">
        <f>SUMIFS(Lançamentos!$F$5:$F$144,Lançamentos!$A$5:$A$144,'DFC - Diário e Mensal'!J$3,Lançamentos!$D$5:$D$144,'DFC - Diário e Mensal'!$B14)</f>
        <v>0</v>
      </c>
      <c r="K14" s="20">
        <f>SUMIFS(Lançamentos!$F$5:$F$144,Lançamentos!$A$5:$A$144,'DFC - Diário e Mensal'!K$3,Lançamentos!$D$5:$D$144,'DFC - Diário e Mensal'!$B14)</f>
        <v>0</v>
      </c>
      <c r="L14" s="20">
        <f>SUMIFS(Lançamentos!$F$5:$F$144,Lançamentos!$A$5:$A$144,'DFC - Diário e Mensal'!L$3,Lançamentos!$D$5:$D$144,'DFC - Diário e Mensal'!$B14)</f>
        <v>0</v>
      </c>
      <c r="M14" s="20">
        <f>SUMIFS(Lançamentos!$F$5:$F$144,Lançamentos!$A$5:$A$144,'DFC - Diário e Mensal'!M$3,Lançamentos!$D$5:$D$144,'DFC - Diário e Mensal'!$B14)</f>
        <v>0</v>
      </c>
      <c r="N14" s="20">
        <f>SUMIFS(Lançamentos!$F$5:$F$144,Lançamentos!$A$5:$A$144,'DFC - Diário e Mensal'!N$3,Lançamentos!$D$5:$D$144,'DFC - Diário e Mensal'!$B14)</f>
        <v>0</v>
      </c>
      <c r="O14" s="20">
        <f>SUMIFS(Lançamentos!$F$5:$F$144,Lançamentos!$A$5:$A$144,'DFC - Diário e Mensal'!O$3,Lançamentos!$D$5:$D$144,'DFC - Diário e Mensal'!$B14)</f>
        <v>0</v>
      </c>
      <c r="P14" s="20">
        <f>SUMIFS(Lançamentos!$F$5:$F$144,Lançamentos!$A$5:$A$144,'DFC - Diário e Mensal'!P$3,Lançamentos!$D$5:$D$144,'DFC - Diário e Mensal'!$B14)</f>
        <v>0</v>
      </c>
      <c r="Q14" s="20">
        <f>SUMIFS(Lançamentos!$F$5:$F$144,Lançamentos!$A$5:$A$144,'DFC - Diário e Mensal'!Q$3,Lançamentos!$D$5:$D$144,'DFC - Diário e Mensal'!$B14)</f>
        <v>0</v>
      </c>
      <c r="R14" s="20">
        <f>SUMIFS(Lançamentos!$F$5:$F$144,Lançamentos!$A$5:$A$144,'DFC - Diário e Mensal'!R$3,Lançamentos!$D$5:$D$144,'DFC - Diário e Mensal'!$B14)</f>
        <v>0</v>
      </c>
      <c r="S14" s="20">
        <f>SUMIFS(Lançamentos!$F$5:$F$144,Lançamentos!$A$5:$A$144,'DFC - Diário e Mensal'!S$3,Lançamentos!$D$5:$D$144,'DFC - Diário e Mensal'!$B14)</f>
        <v>0</v>
      </c>
      <c r="T14" s="20">
        <f>SUMIFS(Lançamentos!$F$5:$F$144,Lançamentos!$A$5:$A$144,'DFC - Diário e Mensal'!T$3,Lançamentos!$D$5:$D$144,'DFC - Diário e Mensal'!$B14)</f>
        <v>0</v>
      </c>
      <c r="U14" s="20">
        <f>SUMIFS(Lançamentos!$F$5:$F$144,Lançamentos!$A$5:$A$144,'DFC - Diário e Mensal'!U$3,Lançamentos!$D$5:$D$144,'DFC - Diário e Mensal'!$B14)</f>
        <v>0</v>
      </c>
      <c r="V14" s="20">
        <f>SUMIFS(Lançamentos!$F$5:$F$144,Lançamentos!$A$5:$A$144,'DFC - Diário e Mensal'!V$3,Lançamentos!$D$5:$D$144,'DFC - Diário e Mensal'!$B14)</f>
        <v>0</v>
      </c>
      <c r="W14" s="20">
        <f>SUMIFS(Lançamentos!$F$5:$F$144,Lançamentos!$A$5:$A$144,'DFC - Diário e Mensal'!W$3,Lançamentos!$D$5:$D$144,'DFC - Diário e Mensal'!$B14)</f>
        <v>0</v>
      </c>
      <c r="X14" s="20">
        <f>SUMIFS(Lançamentos!$F$5:$F$144,Lançamentos!$A$5:$A$144,'DFC - Diário e Mensal'!X$3,Lançamentos!$D$5:$D$144,'DFC - Diário e Mensal'!$B14)</f>
        <v>0</v>
      </c>
      <c r="Y14" s="20">
        <f>SUMIFS(Lançamentos!$F$5:$F$144,Lançamentos!$A$5:$A$144,'DFC - Diário e Mensal'!Y$3,Lançamentos!$D$5:$D$144,'DFC - Diário e Mensal'!$B14)</f>
        <v>0</v>
      </c>
      <c r="Z14" s="20">
        <f>SUMIFS(Lançamentos!$F$5:$F$144,Lançamentos!$A$5:$A$144,'DFC - Diário e Mensal'!Z$3,Lançamentos!$D$5:$D$144,'DFC - Diário e Mensal'!$B14)</f>
        <v>0</v>
      </c>
      <c r="AA14" s="20">
        <f>SUMIFS(Lançamentos!$F$5:$F$144,Lançamentos!$A$5:$A$144,'DFC - Diário e Mensal'!AA$3,Lançamentos!$D$5:$D$144,'DFC - Diário e Mensal'!$B14)</f>
        <v>0</v>
      </c>
      <c r="AB14" s="20">
        <f>SUMIFS(Lançamentos!$F$5:$F$144,Lançamentos!$A$5:$A$144,'DFC - Diário e Mensal'!AB$3,Lançamentos!$D$5:$D$144,'DFC - Diário e Mensal'!$B14)</f>
        <v>0</v>
      </c>
      <c r="AC14" s="20">
        <f>SUMIFS(Lançamentos!$F$5:$F$144,Lançamentos!$A$5:$A$144,'DFC - Diário e Mensal'!AC$3,Lançamentos!$D$5:$D$144,'DFC - Diário e Mensal'!$B14)</f>
        <v>0</v>
      </c>
      <c r="AD14" s="20">
        <f>SUMIFS(Lançamentos!$F$5:$F$144,Lançamentos!$A$5:$A$144,'DFC - Diário e Mensal'!AD$3,Lançamentos!$D$5:$D$144,'DFC - Diário e Mensal'!$B14)</f>
        <v>0</v>
      </c>
      <c r="AE14" s="20">
        <f>SUMIFS(Lançamentos!$F$5:$F$144,Lançamentos!$A$5:$A$144,'DFC - Diário e Mensal'!AE$3,Lançamentos!$D$5:$D$144,'DFC - Diário e Mensal'!$B14)</f>
        <v>0</v>
      </c>
      <c r="AF14" s="20">
        <f>SUMIFS(Lançamentos!$F$5:$F$144,Lançamentos!$A$5:$A$144,'DFC - Diário e Mensal'!AF$3,Lançamentos!$D$5:$D$144,'DFC - Diário e Mensal'!$B14)</f>
        <v>0</v>
      </c>
      <c r="AG14" s="20">
        <f>SUMIFS(Lançamentos!$F$5:$F$144,Lançamentos!$A$5:$A$144,'DFC - Diário e Mensal'!AG$3,Lançamentos!$D$5:$D$144,'DFC - Diário e Mensal'!$B14)</f>
        <v>0</v>
      </c>
      <c r="AH14" s="21">
        <f>SUM(C14:AG14)</f>
        <v>0</v>
      </c>
    </row>
    <row r="15" spans="1:34" x14ac:dyDescent="0.25">
      <c r="B15" s="26" t="s">
        <v>46</v>
      </c>
      <c r="C15" s="20">
        <f>SUMIFS(Lançamentos!$F$5:$F$144,Lançamentos!$A$5:$A$144,'DFC - Diário e Mensal'!C$3,Lançamentos!$D$5:$D$144,'DFC - Diário e Mensal'!$B15)</f>
        <v>0</v>
      </c>
      <c r="D15" s="20">
        <f>SUMIFS(Lançamentos!$F$5:$F$144,Lançamentos!$A$5:$A$144,'DFC - Diário e Mensal'!D$3,Lançamentos!$D$5:$D$144,'DFC - Diário e Mensal'!$B15)</f>
        <v>0</v>
      </c>
      <c r="E15" s="20">
        <f>SUMIFS(Lançamentos!$F$5:$F$144,Lançamentos!$A$5:$A$144,'DFC - Diário e Mensal'!E$3,Lançamentos!$D$5:$D$144,'DFC - Diário e Mensal'!$B15)</f>
        <v>0</v>
      </c>
      <c r="F15" s="20">
        <f>SUMIFS(Lançamentos!$F$5:$F$144,Lançamentos!$A$5:$A$144,'DFC - Diário e Mensal'!F$3,Lançamentos!$D$5:$D$144,'DFC - Diário e Mensal'!$B15)</f>
        <v>0</v>
      </c>
      <c r="G15" s="20">
        <f>SUMIFS(Lançamentos!$F$5:$F$144,Lançamentos!$A$5:$A$144,'DFC - Diário e Mensal'!G$3,Lançamentos!$D$5:$D$144,'DFC - Diário e Mensal'!$B15)</f>
        <v>0</v>
      </c>
      <c r="H15" s="20">
        <f>SUMIFS(Lançamentos!$F$5:$F$144,Lançamentos!$A$5:$A$144,'DFC - Diário e Mensal'!H$3,Lançamentos!$D$5:$D$144,'DFC - Diário e Mensal'!$B15)</f>
        <v>0</v>
      </c>
      <c r="I15" s="20">
        <f>SUMIFS(Lançamentos!$F$5:$F$144,Lançamentos!$A$5:$A$144,'DFC - Diário e Mensal'!I$3,Lançamentos!$D$5:$D$144,'DFC - Diário e Mensal'!$B15)</f>
        <v>0</v>
      </c>
      <c r="J15" s="20">
        <f>SUMIFS(Lançamentos!$F$5:$F$144,Lançamentos!$A$5:$A$144,'DFC - Diário e Mensal'!J$3,Lançamentos!$D$5:$D$144,'DFC - Diário e Mensal'!$B15)</f>
        <v>0</v>
      </c>
      <c r="K15" s="20">
        <f>SUMIFS(Lançamentos!$F$5:$F$144,Lançamentos!$A$5:$A$144,'DFC - Diário e Mensal'!K$3,Lançamentos!$D$5:$D$144,'DFC - Diário e Mensal'!$B15)</f>
        <v>0</v>
      </c>
      <c r="L15" s="20">
        <f>SUMIFS(Lançamentos!$F$5:$F$144,Lançamentos!$A$5:$A$144,'DFC - Diário e Mensal'!L$3,Lançamentos!$D$5:$D$144,'DFC - Diário e Mensal'!$B15)</f>
        <v>0</v>
      </c>
      <c r="M15" s="20">
        <f>SUMIFS(Lançamentos!$F$5:$F$144,Lançamentos!$A$5:$A$144,'DFC - Diário e Mensal'!M$3,Lançamentos!$D$5:$D$144,'DFC - Diário e Mensal'!$B15)</f>
        <v>0</v>
      </c>
      <c r="N15" s="20">
        <f>SUMIFS(Lançamentos!$F$5:$F$144,Lançamentos!$A$5:$A$144,'DFC - Diário e Mensal'!N$3,Lançamentos!$D$5:$D$144,'DFC - Diário e Mensal'!$B15)</f>
        <v>0</v>
      </c>
      <c r="O15" s="20">
        <f>SUMIFS(Lançamentos!$F$5:$F$144,Lançamentos!$A$5:$A$144,'DFC - Diário e Mensal'!O$3,Lançamentos!$D$5:$D$144,'DFC - Diário e Mensal'!$B15)</f>
        <v>0</v>
      </c>
      <c r="P15" s="20">
        <f>SUMIFS(Lançamentos!$F$5:$F$144,Lançamentos!$A$5:$A$144,'DFC - Diário e Mensal'!P$3,Lançamentos!$D$5:$D$144,'DFC - Diário e Mensal'!$B15)</f>
        <v>0</v>
      </c>
      <c r="Q15" s="20">
        <f>SUMIFS(Lançamentos!$F$5:$F$144,Lançamentos!$A$5:$A$144,'DFC - Diário e Mensal'!Q$3,Lançamentos!$D$5:$D$144,'DFC - Diário e Mensal'!$B15)</f>
        <v>0</v>
      </c>
      <c r="R15" s="20">
        <f>SUMIFS(Lançamentos!$F$5:$F$144,Lançamentos!$A$5:$A$144,'DFC - Diário e Mensal'!R$3,Lançamentos!$D$5:$D$144,'DFC - Diário e Mensal'!$B15)</f>
        <v>0</v>
      </c>
      <c r="S15" s="20">
        <f>SUMIFS(Lançamentos!$F$5:$F$144,Lançamentos!$A$5:$A$144,'DFC - Diário e Mensal'!S$3,Lançamentos!$D$5:$D$144,'DFC - Diário e Mensal'!$B15)</f>
        <v>0</v>
      </c>
      <c r="T15" s="20">
        <f>SUMIFS(Lançamentos!$F$5:$F$144,Lançamentos!$A$5:$A$144,'DFC - Diário e Mensal'!T$3,Lançamentos!$D$5:$D$144,'DFC - Diário e Mensal'!$B15)</f>
        <v>0</v>
      </c>
      <c r="U15" s="20">
        <f>SUMIFS(Lançamentos!$F$5:$F$144,Lançamentos!$A$5:$A$144,'DFC - Diário e Mensal'!U$3,Lançamentos!$D$5:$D$144,'DFC - Diário e Mensal'!$B15)</f>
        <v>0</v>
      </c>
      <c r="V15" s="20">
        <f>SUMIFS(Lançamentos!$F$5:$F$144,Lançamentos!$A$5:$A$144,'DFC - Diário e Mensal'!V$3,Lançamentos!$D$5:$D$144,'DFC - Diário e Mensal'!$B15)</f>
        <v>0</v>
      </c>
      <c r="W15" s="20">
        <f>SUMIFS(Lançamentos!$F$5:$F$144,Lançamentos!$A$5:$A$144,'DFC - Diário e Mensal'!W$3,Lançamentos!$D$5:$D$144,'DFC - Diário e Mensal'!$B15)</f>
        <v>0</v>
      </c>
      <c r="X15" s="20">
        <f>SUMIFS(Lançamentos!$F$5:$F$144,Lançamentos!$A$5:$A$144,'DFC - Diário e Mensal'!X$3,Lançamentos!$D$5:$D$144,'DFC - Diário e Mensal'!$B15)</f>
        <v>0</v>
      </c>
      <c r="Y15" s="20">
        <f>SUMIFS(Lançamentos!$F$5:$F$144,Lançamentos!$A$5:$A$144,'DFC - Diário e Mensal'!Y$3,Lançamentos!$D$5:$D$144,'DFC - Diário e Mensal'!$B15)</f>
        <v>0</v>
      </c>
      <c r="Z15" s="20">
        <f>SUMIFS(Lançamentos!$F$5:$F$144,Lançamentos!$A$5:$A$144,'DFC - Diário e Mensal'!Z$3,Lançamentos!$D$5:$D$144,'DFC - Diário e Mensal'!$B15)</f>
        <v>0</v>
      </c>
      <c r="AA15" s="20">
        <f>SUMIFS(Lançamentos!$F$5:$F$144,Lançamentos!$A$5:$A$144,'DFC - Diário e Mensal'!AA$3,Lançamentos!$D$5:$D$144,'DFC - Diário e Mensal'!$B15)</f>
        <v>0</v>
      </c>
      <c r="AB15" s="20">
        <f>SUMIFS(Lançamentos!$F$5:$F$144,Lançamentos!$A$5:$A$144,'DFC - Diário e Mensal'!AB$3,Lançamentos!$D$5:$D$144,'DFC - Diário e Mensal'!$B15)</f>
        <v>0</v>
      </c>
      <c r="AC15" s="20">
        <f>SUMIFS(Lançamentos!$F$5:$F$144,Lançamentos!$A$5:$A$144,'DFC - Diário e Mensal'!AC$3,Lançamentos!$D$5:$D$144,'DFC - Diário e Mensal'!$B15)</f>
        <v>0</v>
      </c>
      <c r="AD15" s="20">
        <f>SUMIFS(Lançamentos!$F$5:$F$144,Lançamentos!$A$5:$A$144,'DFC - Diário e Mensal'!AD$3,Lançamentos!$D$5:$D$144,'DFC - Diário e Mensal'!$B15)</f>
        <v>0</v>
      </c>
      <c r="AE15" s="20">
        <f>SUMIFS(Lançamentos!$F$5:$F$144,Lançamentos!$A$5:$A$144,'DFC - Diário e Mensal'!AE$3,Lançamentos!$D$5:$D$144,'DFC - Diário e Mensal'!$B15)</f>
        <v>0</v>
      </c>
      <c r="AF15" s="20">
        <f>SUMIFS(Lançamentos!$F$5:$F$144,Lançamentos!$A$5:$A$144,'DFC - Diário e Mensal'!AF$3,Lançamentos!$D$5:$D$144,'DFC - Diário e Mensal'!$B15)</f>
        <v>0</v>
      </c>
      <c r="AG15" s="20">
        <f>SUMIFS(Lançamentos!$F$5:$F$144,Lançamentos!$A$5:$A$144,'DFC - Diário e Mensal'!AG$3,Lançamentos!$D$5:$D$144,'DFC - Diário e Mensal'!$B15)</f>
        <v>0</v>
      </c>
      <c r="AH15" s="21">
        <f>SUM(C15:AG15)</f>
        <v>0</v>
      </c>
    </row>
    <row r="16" spans="1:34" x14ac:dyDescent="0.25">
      <c r="B16" s="26" t="s">
        <v>48</v>
      </c>
      <c r="C16" s="20">
        <f>SUMIFS(Lançamentos!$F$5:$F$144,Lançamentos!$A$5:$A$144,'DFC - Diário e Mensal'!C$3,Lançamentos!$D$5:$D$144,'DFC - Diário e Mensal'!$B16)</f>
        <v>0</v>
      </c>
      <c r="D16" s="20">
        <f>SUMIFS(Lançamentos!$F$5:$F$144,Lançamentos!$A$5:$A$144,'DFC - Diário e Mensal'!D$3,Lançamentos!$D$5:$D$144,'DFC - Diário e Mensal'!$B16)</f>
        <v>0</v>
      </c>
      <c r="E16" s="20">
        <f>SUMIFS(Lançamentos!$F$5:$F$144,Lançamentos!$A$5:$A$144,'DFC - Diário e Mensal'!E$3,Lançamentos!$D$5:$D$144,'DFC - Diário e Mensal'!$B16)</f>
        <v>0</v>
      </c>
      <c r="F16" s="20">
        <f>SUMIFS(Lançamentos!$F$5:$F$144,Lançamentos!$A$5:$A$144,'DFC - Diário e Mensal'!F$3,Lançamentos!$D$5:$D$144,'DFC - Diário e Mensal'!$B16)</f>
        <v>0</v>
      </c>
      <c r="G16" s="20">
        <f>SUMIFS(Lançamentos!$F$5:$F$144,Lançamentos!$A$5:$A$144,'DFC - Diário e Mensal'!G$3,Lançamentos!$D$5:$D$144,'DFC - Diário e Mensal'!$B16)</f>
        <v>0</v>
      </c>
      <c r="H16" s="20">
        <f>SUMIFS(Lançamentos!$F$5:$F$144,Lançamentos!$A$5:$A$144,'DFC - Diário e Mensal'!H$3,Lançamentos!$D$5:$D$144,'DFC - Diário e Mensal'!$B16)</f>
        <v>0</v>
      </c>
      <c r="I16" s="20">
        <f>SUMIFS(Lançamentos!$F$5:$F$144,Lançamentos!$A$5:$A$144,'DFC - Diário e Mensal'!I$3,Lançamentos!$D$5:$D$144,'DFC - Diário e Mensal'!$B16)</f>
        <v>0</v>
      </c>
      <c r="J16" s="20">
        <f>SUMIFS(Lançamentos!$F$5:$F$144,Lançamentos!$A$5:$A$144,'DFC - Diário e Mensal'!J$3,Lançamentos!$D$5:$D$144,'DFC - Diário e Mensal'!$B16)</f>
        <v>0</v>
      </c>
      <c r="K16" s="20">
        <f>SUMIFS(Lançamentos!$F$5:$F$144,Lançamentos!$A$5:$A$144,'DFC - Diário e Mensal'!K$3,Lançamentos!$D$5:$D$144,'DFC - Diário e Mensal'!$B16)</f>
        <v>0</v>
      </c>
      <c r="L16" s="20">
        <f>SUMIFS(Lançamentos!$F$5:$F$144,Lançamentos!$A$5:$A$144,'DFC - Diário e Mensal'!L$3,Lançamentos!$D$5:$D$144,'DFC - Diário e Mensal'!$B16)</f>
        <v>0</v>
      </c>
      <c r="M16" s="20">
        <f>SUMIFS(Lançamentos!$F$5:$F$144,Lançamentos!$A$5:$A$144,'DFC - Diário e Mensal'!M$3,Lançamentos!$D$5:$D$144,'DFC - Diário e Mensal'!$B16)</f>
        <v>0</v>
      </c>
      <c r="N16" s="20">
        <f>SUMIFS(Lançamentos!$F$5:$F$144,Lançamentos!$A$5:$A$144,'DFC - Diário e Mensal'!N$3,Lançamentos!$D$5:$D$144,'DFC - Diário e Mensal'!$B16)</f>
        <v>0</v>
      </c>
      <c r="O16" s="20">
        <f>SUMIFS(Lançamentos!$F$5:$F$144,Lançamentos!$A$5:$A$144,'DFC - Diário e Mensal'!O$3,Lançamentos!$D$5:$D$144,'DFC - Diário e Mensal'!$B16)</f>
        <v>0</v>
      </c>
      <c r="P16" s="20">
        <f>SUMIFS(Lançamentos!$F$5:$F$144,Lançamentos!$A$5:$A$144,'DFC - Diário e Mensal'!P$3,Lançamentos!$D$5:$D$144,'DFC - Diário e Mensal'!$B16)</f>
        <v>0</v>
      </c>
      <c r="Q16" s="20">
        <f>SUMIFS(Lançamentos!$F$5:$F$144,Lançamentos!$A$5:$A$144,'DFC - Diário e Mensal'!Q$3,Lançamentos!$D$5:$D$144,'DFC - Diário e Mensal'!$B16)</f>
        <v>0</v>
      </c>
      <c r="R16" s="20">
        <f>SUMIFS(Lançamentos!$F$5:$F$144,Lançamentos!$A$5:$A$144,'DFC - Diário e Mensal'!R$3,Lançamentos!$D$5:$D$144,'DFC - Diário e Mensal'!$B16)</f>
        <v>0</v>
      </c>
      <c r="S16" s="20">
        <f>SUMIFS(Lançamentos!$F$5:$F$144,Lançamentos!$A$5:$A$144,'DFC - Diário e Mensal'!S$3,Lançamentos!$D$5:$D$144,'DFC - Diário e Mensal'!$B16)</f>
        <v>0</v>
      </c>
      <c r="T16" s="20">
        <f>SUMIFS(Lançamentos!$F$5:$F$144,Lançamentos!$A$5:$A$144,'DFC - Diário e Mensal'!T$3,Lançamentos!$D$5:$D$144,'DFC - Diário e Mensal'!$B16)</f>
        <v>0</v>
      </c>
      <c r="U16" s="20">
        <f>SUMIFS(Lançamentos!$F$5:$F$144,Lançamentos!$A$5:$A$144,'DFC - Diário e Mensal'!U$3,Lançamentos!$D$5:$D$144,'DFC - Diário e Mensal'!$B16)</f>
        <v>0</v>
      </c>
      <c r="V16" s="20">
        <f>SUMIFS(Lançamentos!$F$5:$F$144,Lançamentos!$A$5:$A$144,'DFC - Diário e Mensal'!V$3,Lançamentos!$D$5:$D$144,'DFC - Diário e Mensal'!$B16)</f>
        <v>0</v>
      </c>
      <c r="W16" s="20">
        <f>SUMIFS(Lançamentos!$F$5:$F$144,Lançamentos!$A$5:$A$144,'DFC - Diário e Mensal'!W$3,Lançamentos!$D$5:$D$144,'DFC - Diário e Mensal'!$B16)</f>
        <v>0</v>
      </c>
      <c r="X16" s="20">
        <f>SUMIFS(Lançamentos!$F$5:$F$144,Lançamentos!$A$5:$A$144,'DFC - Diário e Mensal'!X$3,Lançamentos!$D$5:$D$144,'DFC - Diário e Mensal'!$B16)</f>
        <v>0</v>
      </c>
      <c r="Y16" s="20">
        <f>SUMIFS(Lançamentos!$F$5:$F$144,Lançamentos!$A$5:$A$144,'DFC - Diário e Mensal'!Y$3,Lançamentos!$D$5:$D$144,'DFC - Diário e Mensal'!$B16)</f>
        <v>0</v>
      </c>
      <c r="Z16" s="20">
        <f>SUMIFS(Lançamentos!$F$5:$F$144,Lançamentos!$A$5:$A$144,'DFC - Diário e Mensal'!Z$3,Lançamentos!$D$5:$D$144,'DFC - Diário e Mensal'!$B16)</f>
        <v>0</v>
      </c>
      <c r="AA16" s="20">
        <f>SUMIFS(Lançamentos!$F$5:$F$144,Lançamentos!$A$5:$A$144,'DFC - Diário e Mensal'!AA$3,Lançamentos!$D$5:$D$144,'DFC - Diário e Mensal'!$B16)</f>
        <v>0</v>
      </c>
      <c r="AB16" s="20">
        <f>SUMIFS(Lançamentos!$F$5:$F$144,Lançamentos!$A$5:$A$144,'DFC - Diário e Mensal'!AB$3,Lançamentos!$D$5:$D$144,'DFC - Diário e Mensal'!$B16)</f>
        <v>0</v>
      </c>
      <c r="AC16" s="20">
        <f>SUMIFS(Lançamentos!$F$5:$F$144,Lançamentos!$A$5:$A$144,'DFC - Diário e Mensal'!AC$3,Lançamentos!$D$5:$D$144,'DFC - Diário e Mensal'!$B16)</f>
        <v>0</v>
      </c>
      <c r="AD16" s="20">
        <f>SUMIFS(Lançamentos!$F$5:$F$144,Lançamentos!$A$5:$A$144,'DFC - Diário e Mensal'!AD$3,Lançamentos!$D$5:$D$144,'DFC - Diário e Mensal'!$B16)</f>
        <v>0</v>
      </c>
      <c r="AE16" s="20">
        <f>SUMIFS(Lançamentos!$F$5:$F$144,Lançamentos!$A$5:$A$144,'DFC - Diário e Mensal'!AE$3,Lançamentos!$D$5:$D$144,'DFC - Diário e Mensal'!$B16)</f>
        <v>0</v>
      </c>
      <c r="AF16" s="20">
        <f>SUMIFS(Lançamentos!$F$5:$F$144,Lançamentos!$A$5:$A$144,'DFC - Diário e Mensal'!AF$3,Lançamentos!$D$5:$D$144,'DFC - Diário e Mensal'!$B16)</f>
        <v>0</v>
      </c>
      <c r="AG16" s="20">
        <f>SUMIFS(Lançamentos!$F$5:$F$144,Lançamentos!$A$5:$A$144,'DFC - Diário e Mensal'!AG$3,Lançamentos!$D$5:$D$144,'DFC - Diário e Mensal'!$B16)</f>
        <v>0</v>
      </c>
      <c r="AH16" s="21">
        <f>SUM(C16:AG16)</f>
        <v>0</v>
      </c>
    </row>
    <row r="17" spans="1:34" x14ac:dyDescent="0.25">
      <c r="B17" s="26" t="s">
        <v>50</v>
      </c>
      <c r="C17" s="20">
        <f>SUMIFS(Lançamentos!$F$5:$F$144,Lançamentos!$A$5:$A$144,'DFC - Diário e Mensal'!C$3,Lançamentos!$D$5:$D$144,'DFC - Diário e Mensal'!$B17)</f>
        <v>0</v>
      </c>
      <c r="D17" s="20">
        <f>SUMIFS(Lançamentos!$F$5:$F$144,Lançamentos!$A$5:$A$144,'DFC - Diário e Mensal'!D$3,Lançamentos!$D$5:$D$144,'DFC - Diário e Mensal'!$B17)</f>
        <v>0</v>
      </c>
      <c r="E17" s="20">
        <f>SUMIFS(Lançamentos!$F$5:$F$144,Lançamentos!$A$5:$A$144,'DFC - Diário e Mensal'!E$3,Lançamentos!$D$5:$D$144,'DFC - Diário e Mensal'!$B17)</f>
        <v>0</v>
      </c>
      <c r="F17" s="20">
        <f>SUMIFS(Lançamentos!$F$5:$F$144,Lançamentos!$A$5:$A$144,'DFC - Diário e Mensal'!F$3,Lançamentos!$D$5:$D$144,'DFC - Diário e Mensal'!$B17)</f>
        <v>0</v>
      </c>
      <c r="G17" s="20">
        <f>SUMIFS(Lançamentos!$F$5:$F$144,Lançamentos!$A$5:$A$144,'DFC - Diário e Mensal'!G$3,Lançamentos!$D$5:$D$144,'DFC - Diário e Mensal'!$B17)</f>
        <v>0</v>
      </c>
      <c r="H17" s="20">
        <f>SUMIFS(Lançamentos!$F$5:$F$144,Lançamentos!$A$5:$A$144,'DFC - Diário e Mensal'!H$3,Lançamentos!$D$5:$D$144,'DFC - Diário e Mensal'!$B17)</f>
        <v>0</v>
      </c>
      <c r="I17" s="20">
        <f>SUMIFS(Lançamentos!$F$5:$F$144,Lançamentos!$A$5:$A$144,'DFC - Diário e Mensal'!I$3,Lançamentos!$D$5:$D$144,'DFC - Diário e Mensal'!$B17)</f>
        <v>0</v>
      </c>
      <c r="J17" s="20">
        <f>SUMIFS(Lançamentos!$F$5:$F$144,Lançamentos!$A$5:$A$144,'DFC - Diário e Mensal'!J$3,Lançamentos!$D$5:$D$144,'DFC - Diário e Mensal'!$B17)</f>
        <v>0</v>
      </c>
      <c r="K17" s="20">
        <f>SUMIFS(Lançamentos!$F$5:$F$144,Lançamentos!$A$5:$A$144,'DFC - Diário e Mensal'!K$3,Lançamentos!$D$5:$D$144,'DFC - Diário e Mensal'!$B17)</f>
        <v>0</v>
      </c>
      <c r="L17" s="20">
        <f>SUMIFS(Lançamentos!$F$5:$F$144,Lançamentos!$A$5:$A$144,'DFC - Diário e Mensal'!L$3,Lançamentos!$D$5:$D$144,'DFC - Diário e Mensal'!$B17)</f>
        <v>0</v>
      </c>
      <c r="M17" s="20">
        <f>SUMIFS(Lançamentos!$F$5:$F$144,Lançamentos!$A$5:$A$144,'DFC - Diário e Mensal'!M$3,Lançamentos!$D$5:$D$144,'DFC - Diário e Mensal'!$B17)</f>
        <v>0</v>
      </c>
      <c r="N17" s="20">
        <f>SUMIFS(Lançamentos!$F$5:$F$144,Lançamentos!$A$5:$A$144,'DFC - Diário e Mensal'!N$3,Lançamentos!$D$5:$D$144,'DFC - Diário e Mensal'!$B17)</f>
        <v>0</v>
      </c>
      <c r="O17" s="20">
        <f>SUMIFS(Lançamentos!$F$5:$F$144,Lançamentos!$A$5:$A$144,'DFC - Diário e Mensal'!O$3,Lançamentos!$D$5:$D$144,'DFC - Diário e Mensal'!$B17)</f>
        <v>0</v>
      </c>
      <c r="P17" s="20">
        <f>SUMIFS(Lançamentos!$F$5:$F$144,Lançamentos!$A$5:$A$144,'DFC - Diário e Mensal'!P$3,Lançamentos!$D$5:$D$144,'DFC - Diário e Mensal'!$B17)</f>
        <v>0</v>
      </c>
      <c r="Q17" s="20">
        <f>SUMIFS(Lançamentos!$F$5:$F$144,Lançamentos!$A$5:$A$144,'DFC - Diário e Mensal'!Q$3,Lançamentos!$D$5:$D$144,'DFC - Diário e Mensal'!$B17)</f>
        <v>0</v>
      </c>
      <c r="R17" s="20">
        <f>SUMIFS(Lançamentos!$F$5:$F$144,Lançamentos!$A$5:$A$144,'DFC - Diário e Mensal'!R$3,Lançamentos!$D$5:$D$144,'DFC - Diário e Mensal'!$B17)</f>
        <v>0</v>
      </c>
      <c r="S17" s="20">
        <f>SUMIFS(Lançamentos!$F$5:$F$144,Lançamentos!$A$5:$A$144,'DFC - Diário e Mensal'!S$3,Lançamentos!$D$5:$D$144,'DFC - Diário e Mensal'!$B17)</f>
        <v>0</v>
      </c>
      <c r="T17" s="20">
        <f>SUMIFS(Lançamentos!$F$5:$F$144,Lançamentos!$A$5:$A$144,'DFC - Diário e Mensal'!T$3,Lançamentos!$D$5:$D$144,'DFC - Diário e Mensal'!$B17)</f>
        <v>0</v>
      </c>
      <c r="U17" s="20">
        <f>SUMIFS(Lançamentos!$F$5:$F$144,Lançamentos!$A$5:$A$144,'DFC - Diário e Mensal'!U$3,Lançamentos!$D$5:$D$144,'DFC - Diário e Mensal'!$B17)</f>
        <v>0</v>
      </c>
      <c r="V17" s="20">
        <f>SUMIFS(Lançamentos!$F$5:$F$144,Lançamentos!$A$5:$A$144,'DFC - Diário e Mensal'!V$3,Lançamentos!$D$5:$D$144,'DFC - Diário e Mensal'!$B17)</f>
        <v>0</v>
      </c>
      <c r="W17" s="20">
        <f>SUMIFS(Lançamentos!$F$5:$F$144,Lançamentos!$A$5:$A$144,'DFC - Diário e Mensal'!W$3,Lançamentos!$D$5:$D$144,'DFC - Diário e Mensal'!$B17)</f>
        <v>0</v>
      </c>
      <c r="X17" s="20">
        <f>SUMIFS(Lançamentos!$F$5:$F$144,Lançamentos!$A$5:$A$144,'DFC - Diário e Mensal'!X$3,Lançamentos!$D$5:$D$144,'DFC - Diário e Mensal'!$B17)</f>
        <v>0</v>
      </c>
      <c r="Y17" s="20">
        <f>SUMIFS(Lançamentos!$F$5:$F$144,Lançamentos!$A$5:$A$144,'DFC - Diário e Mensal'!Y$3,Lançamentos!$D$5:$D$144,'DFC - Diário e Mensal'!$B17)</f>
        <v>0</v>
      </c>
      <c r="Z17" s="20">
        <f>SUMIFS(Lançamentos!$F$5:$F$144,Lançamentos!$A$5:$A$144,'DFC - Diário e Mensal'!Z$3,Lançamentos!$D$5:$D$144,'DFC - Diário e Mensal'!$B17)</f>
        <v>0</v>
      </c>
      <c r="AA17" s="20">
        <f>SUMIFS(Lançamentos!$F$5:$F$144,Lançamentos!$A$5:$A$144,'DFC - Diário e Mensal'!AA$3,Lançamentos!$D$5:$D$144,'DFC - Diário e Mensal'!$B17)</f>
        <v>0</v>
      </c>
      <c r="AB17" s="20">
        <f>SUMIFS(Lançamentos!$F$5:$F$144,Lançamentos!$A$5:$A$144,'DFC - Diário e Mensal'!AB$3,Lançamentos!$D$5:$D$144,'DFC - Diário e Mensal'!$B17)</f>
        <v>0</v>
      </c>
      <c r="AC17" s="20">
        <f>SUMIFS(Lançamentos!$F$5:$F$144,Lançamentos!$A$5:$A$144,'DFC - Diário e Mensal'!AC$3,Lançamentos!$D$5:$D$144,'DFC - Diário e Mensal'!$B17)</f>
        <v>0</v>
      </c>
      <c r="AD17" s="20">
        <f>SUMIFS(Lançamentos!$F$5:$F$144,Lançamentos!$A$5:$A$144,'DFC - Diário e Mensal'!AD$3,Lançamentos!$D$5:$D$144,'DFC - Diário e Mensal'!$B17)</f>
        <v>0</v>
      </c>
      <c r="AE17" s="20">
        <f>SUMIFS(Lançamentos!$F$5:$F$144,Lançamentos!$A$5:$A$144,'DFC - Diário e Mensal'!AE$3,Lançamentos!$D$5:$D$144,'DFC - Diário e Mensal'!$B17)</f>
        <v>0</v>
      </c>
      <c r="AF17" s="20">
        <f>SUMIFS(Lançamentos!$F$5:$F$144,Lançamentos!$A$5:$A$144,'DFC - Diário e Mensal'!AF$3,Lançamentos!$D$5:$D$144,'DFC - Diário e Mensal'!$B17)</f>
        <v>0</v>
      </c>
      <c r="AG17" s="20">
        <f>SUMIFS(Lançamentos!$F$5:$F$144,Lançamentos!$A$5:$A$144,'DFC - Diário e Mensal'!AG$3,Lançamentos!$D$5:$D$144,'DFC - Diário e Mensal'!$B17)</f>
        <v>0</v>
      </c>
      <c r="AH17" s="21">
        <f>SUM(C17:AG17)</f>
        <v>0</v>
      </c>
    </row>
    <row r="18" spans="1:34" x14ac:dyDescent="0.25">
      <c r="B18" s="26" t="s">
        <v>52</v>
      </c>
      <c r="C18" s="20">
        <f>SUMIFS(Lançamentos!$F$5:$F$144,Lançamentos!$A$5:$A$144,'DFC - Diário e Mensal'!C$3,Lançamentos!$D$5:$D$144,'DFC - Diário e Mensal'!$B18)</f>
        <v>0</v>
      </c>
      <c r="D18" s="20">
        <f>SUMIFS(Lançamentos!$F$5:$F$144,Lançamentos!$A$5:$A$144,'DFC - Diário e Mensal'!D$3,Lançamentos!$D$5:$D$144,'DFC - Diário e Mensal'!$B18)</f>
        <v>0</v>
      </c>
      <c r="E18" s="20">
        <f>SUMIFS(Lançamentos!$F$5:$F$144,Lançamentos!$A$5:$A$144,'DFC - Diário e Mensal'!E$3,Lançamentos!$D$5:$D$144,'DFC - Diário e Mensal'!$B18)</f>
        <v>0</v>
      </c>
      <c r="F18" s="20">
        <f>SUMIFS(Lançamentos!$F$5:$F$144,Lançamentos!$A$5:$A$144,'DFC - Diário e Mensal'!F$3,Lançamentos!$D$5:$D$144,'DFC - Diário e Mensal'!$B18)</f>
        <v>0</v>
      </c>
      <c r="G18" s="20">
        <f>SUMIFS(Lançamentos!$F$5:$F$144,Lançamentos!$A$5:$A$144,'DFC - Diário e Mensal'!G$3,Lançamentos!$D$5:$D$144,'DFC - Diário e Mensal'!$B18)</f>
        <v>0</v>
      </c>
      <c r="H18" s="20">
        <f>SUMIFS(Lançamentos!$F$5:$F$144,Lançamentos!$A$5:$A$144,'DFC - Diário e Mensal'!H$3,Lançamentos!$D$5:$D$144,'DFC - Diário e Mensal'!$B18)</f>
        <v>0</v>
      </c>
      <c r="I18" s="20">
        <f>SUMIFS(Lançamentos!$F$5:$F$144,Lançamentos!$A$5:$A$144,'DFC - Diário e Mensal'!I$3,Lançamentos!$D$5:$D$144,'DFC - Diário e Mensal'!$B18)</f>
        <v>0</v>
      </c>
      <c r="J18" s="20">
        <f>SUMIFS(Lançamentos!$F$5:$F$144,Lançamentos!$A$5:$A$144,'DFC - Diário e Mensal'!J$3,Lançamentos!$D$5:$D$144,'DFC - Diário e Mensal'!$B18)</f>
        <v>0</v>
      </c>
      <c r="K18" s="20">
        <f>SUMIFS(Lançamentos!$F$5:$F$144,Lançamentos!$A$5:$A$144,'DFC - Diário e Mensal'!K$3,Lançamentos!$D$5:$D$144,'DFC - Diário e Mensal'!$B18)</f>
        <v>0</v>
      </c>
      <c r="L18" s="20">
        <f>SUMIFS(Lançamentos!$F$5:$F$144,Lançamentos!$A$5:$A$144,'DFC - Diário e Mensal'!L$3,Lançamentos!$D$5:$D$144,'DFC - Diário e Mensal'!$B18)</f>
        <v>0</v>
      </c>
      <c r="M18" s="20">
        <f>SUMIFS(Lançamentos!$F$5:$F$144,Lançamentos!$A$5:$A$144,'DFC - Diário e Mensal'!M$3,Lançamentos!$D$5:$D$144,'DFC - Diário e Mensal'!$B18)</f>
        <v>0</v>
      </c>
      <c r="N18" s="20">
        <f>SUMIFS(Lançamentos!$F$5:$F$144,Lançamentos!$A$5:$A$144,'DFC - Diário e Mensal'!N$3,Lançamentos!$D$5:$D$144,'DFC - Diário e Mensal'!$B18)</f>
        <v>0</v>
      </c>
      <c r="O18" s="20">
        <f>SUMIFS(Lançamentos!$F$5:$F$144,Lançamentos!$A$5:$A$144,'DFC - Diário e Mensal'!O$3,Lançamentos!$D$5:$D$144,'DFC - Diário e Mensal'!$B18)</f>
        <v>0</v>
      </c>
      <c r="P18" s="20">
        <f>SUMIFS(Lançamentos!$F$5:$F$144,Lançamentos!$A$5:$A$144,'DFC - Diário e Mensal'!P$3,Lançamentos!$D$5:$D$144,'DFC - Diário e Mensal'!$B18)</f>
        <v>0</v>
      </c>
      <c r="Q18" s="20">
        <f>SUMIFS(Lançamentos!$F$5:$F$144,Lançamentos!$A$5:$A$144,'DFC - Diário e Mensal'!Q$3,Lançamentos!$D$5:$D$144,'DFC - Diário e Mensal'!$B18)</f>
        <v>0</v>
      </c>
      <c r="R18" s="20">
        <f>SUMIFS(Lançamentos!$F$5:$F$144,Lançamentos!$A$5:$A$144,'DFC - Diário e Mensal'!R$3,Lançamentos!$D$5:$D$144,'DFC - Diário e Mensal'!$B18)</f>
        <v>0</v>
      </c>
      <c r="S18" s="20">
        <f>SUMIFS(Lançamentos!$F$5:$F$144,Lançamentos!$A$5:$A$144,'DFC - Diário e Mensal'!S$3,Lançamentos!$D$5:$D$144,'DFC - Diário e Mensal'!$B18)</f>
        <v>0</v>
      </c>
      <c r="T18" s="20">
        <f>SUMIFS(Lançamentos!$F$5:$F$144,Lançamentos!$A$5:$A$144,'DFC - Diário e Mensal'!T$3,Lançamentos!$D$5:$D$144,'DFC - Diário e Mensal'!$B18)</f>
        <v>0</v>
      </c>
      <c r="U18" s="20">
        <f>SUMIFS(Lançamentos!$F$5:$F$144,Lançamentos!$A$5:$A$144,'DFC - Diário e Mensal'!U$3,Lançamentos!$D$5:$D$144,'DFC - Diário e Mensal'!$B18)</f>
        <v>0</v>
      </c>
      <c r="V18" s="20">
        <f>SUMIFS(Lançamentos!$F$5:$F$144,Lançamentos!$A$5:$A$144,'DFC - Diário e Mensal'!V$3,Lançamentos!$D$5:$D$144,'DFC - Diário e Mensal'!$B18)</f>
        <v>0</v>
      </c>
      <c r="W18" s="20">
        <f>SUMIFS(Lançamentos!$F$5:$F$144,Lançamentos!$A$5:$A$144,'DFC - Diário e Mensal'!W$3,Lançamentos!$D$5:$D$144,'DFC - Diário e Mensal'!$B18)</f>
        <v>0</v>
      </c>
      <c r="X18" s="20">
        <f>SUMIFS(Lançamentos!$F$5:$F$144,Lançamentos!$A$5:$A$144,'DFC - Diário e Mensal'!X$3,Lançamentos!$D$5:$D$144,'DFC - Diário e Mensal'!$B18)</f>
        <v>0</v>
      </c>
      <c r="Y18" s="20">
        <f>SUMIFS(Lançamentos!$F$5:$F$144,Lançamentos!$A$5:$A$144,'DFC - Diário e Mensal'!Y$3,Lançamentos!$D$5:$D$144,'DFC - Diário e Mensal'!$B18)</f>
        <v>0</v>
      </c>
      <c r="Z18" s="20">
        <f>SUMIFS(Lançamentos!$F$5:$F$144,Lançamentos!$A$5:$A$144,'DFC - Diário e Mensal'!Z$3,Lançamentos!$D$5:$D$144,'DFC - Diário e Mensal'!$B18)</f>
        <v>0</v>
      </c>
      <c r="AA18" s="20">
        <f>SUMIFS(Lançamentos!$F$5:$F$144,Lançamentos!$A$5:$A$144,'DFC - Diário e Mensal'!AA$3,Lançamentos!$D$5:$D$144,'DFC - Diário e Mensal'!$B18)</f>
        <v>0</v>
      </c>
      <c r="AB18" s="20">
        <f>SUMIFS(Lançamentos!$F$5:$F$144,Lançamentos!$A$5:$A$144,'DFC - Diário e Mensal'!AB$3,Lançamentos!$D$5:$D$144,'DFC - Diário e Mensal'!$B18)</f>
        <v>0</v>
      </c>
      <c r="AC18" s="20">
        <f>SUMIFS(Lançamentos!$F$5:$F$144,Lançamentos!$A$5:$A$144,'DFC - Diário e Mensal'!AC$3,Lançamentos!$D$5:$D$144,'DFC - Diário e Mensal'!$B18)</f>
        <v>0</v>
      </c>
      <c r="AD18" s="20">
        <f>SUMIFS(Lançamentos!$F$5:$F$144,Lançamentos!$A$5:$A$144,'DFC - Diário e Mensal'!AD$3,Lançamentos!$D$5:$D$144,'DFC - Diário e Mensal'!$B18)</f>
        <v>0</v>
      </c>
      <c r="AE18" s="20">
        <f>SUMIFS(Lançamentos!$F$5:$F$144,Lançamentos!$A$5:$A$144,'DFC - Diário e Mensal'!AE$3,Lançamentos!$D$5:$D$144,'DFC - Diário e Mensal'!$B18)</f>
        <v>0</v>
      </c>
      <c r="AF18" s="20">
        <f>SUMIFS(Lançamentos!$F$5:$F$144,Lançamentos!$A$5:$A$144,'DFC - Diário e Mensal'!AF$3,Lançamentos!$D$5:$D$144,'DFC - Diário e Mensal'!$B18)</f>
        <v>0</v>
      </c>
      <c r="AG18" s="20">
        <f>SUMIFS(Lançamentos!$F$5:$F$144,Lançamentos!$A$5:$A$144,'DFC - Diário e Mensal'!AG$3,Lançamentos!$D$5:$D$144,'DFC - Diário e Mensal'!$B18)</f>
        <v>0</v>
      </c>
      <c r="AH18" s="21">
        <f>SUM(C18:AG18)</f>
        <v>0</v>
      </c>
    </row>
    <row r="20" spans="1:34" s="19" customFormat="1" x14ac:dyDescent="0.25">
      <c r="A20"/>
      <c r="B20" s="25" t="s">
        <v>61</v>
      </c>
      <c r="C20" s="18">
        <f>SUM(C21:C25)</f>
        <v>0</v>
      </c>
      <c r="D20" s="18">
        <f>SUM(D21:D25)</f>
        <v>0</v>
      </c>
      <c r="E20" s="18">
        <f>SUM(E21:E25)</f>
        <v>0</v>
      </c>
      <c r="F20" s="18">
        <f>SUM(F21:F25)</f>
        <v>0</v>
      </c>
      <c r="G20" s="18">
        <f>SUM(G21:G25)</f>
        <v>0</v>
      </c>
      <c r="H20" s="18">
        <f>SUM(H21:H25)</f>
        <v>0</v>
      </c>
      <c r="I20" s="18">
        <f>SUM(I21:I25)</f>
        <v>0</v>
      </c>
      <c r="J20" s="18">
        <f>SUM(J21:J25)</f>
        <v>0</v>
      </c>
      <c r="K20" s="18">
        <f>SUM(K21:K25)</f>
        <v>0</v>
      </c>
      <c r="L20" s="18">
        <f>SUM(L21:L25)</f>
        <v>0</v>
      </c>
      <c r="M20" s="18">
        <f>SUM(M21:M25)</f>
        <v>0</v>
      </c>
      <c r="N20" s="18">
        <f>SUM(N21:N25)</f>
        <v>0</v>
      </c>
      <c r="O20" s="18">
        <f>SUM(O21:O25)</f>
        <v>0</v>
      </c>
      <c r="P20" s="18">
        <f>SUM(P21:P25)</f>
        <v>0</v>
      </c>
      <c r="Q20" s="18">
        <f>SUM(Q21:Q25)</f>
        <v>0</v>
      </c>
      <c r="R20" s="18">
        <f>SUM(R21:R25)</f>
        <v>0</v>
      </c>
      <c r="S20" s="18">
        <f>SUM(S21:S25)</f>
        <v>0</v>
      </c>
      <c r="T20" s="18">
        <f>SUM(T21:T25)</f>
        <v>0</v>
      </c>
      <c r="U20" s="18">
        <f>SUM(U21:U25)</f>
        <v>0</v>
      </c>
      <c r="V20" s="18">
        <f>SUM(V21:V25)</f>
        <v>0</v>
      </c>
      <c r="W20" s="18">
        <f>SUM(W21:W25)</f>
        <v>0</v>
      </c>
      <c r="X20" s="18">
        <f>SUM(X21:X25)</f>
        <v>0</v>
      </c>
      <c r="Y20" s="18">
        <f>SUM(Y21:Y25)</f>
        <v>0</v>
      </c>
      <c r="Z20" s="18">
        <f>SUM(Z21:Z25)</f>
        <v>0</v>
      </c>
      <c r="AA20" s="18">
        <f>SUM(AA21:AA25)</f>
        <v>0</v>
      </c>
      <c r="AB20" s="18">
        <f>SUM(AB21:AB25)</f>
        <v>0</v>
      </c>
      <c r="AC20" s="18">
        <f>SUM(AC21:AC25)</f>
        <v>0</v>
      </c>
      <c r="AD20" s="18">
        <f>SUM(AD21:AD25)</f>
        <v>0</v>
      </c>
      <c r="AE20" s="18">
        <f>SUM(AE21:AE25)</f>
        <v>0</v>
      </c>
      <c r="AF20" s="18">
        <f>SUM(AF21:AF25)</f>
        <v>0</v>
      </c>
      <c r="AG20" s="18">
        <f>SUM(AG21:AG25)</f>
        <v>0</v>
      </c>
      <c r="AH20" s="18">
        <f>SUM(AH21:AH25)</f>
        <v>0</v>
      </c>
    </row>
    <row r="21" spans="1:34" x14ac:dyDescent="0.25">
      <c r="B21" s="26" t="s">
        <v>62</v>
      </c>
      <c r="C21" s="20">
        <f>SUMIFS(Lançamentos!$F$5:$F$144,Lançamentos!$A$5:$A$144,'DFC - Diário e Mensal'!C$3,Lançamentos!$D$5:$D$144,'DFC - Diário e Mensal'!$B21)</f>
        <v>0</v>
      </c>
      <c r="D21" s="20">
        <f>SUMIFS(Lançamentos!$F$5:$F$144,Lançamentos!$A$5:$A$144,'DFC - Diário e Mensal'!D$3,Lançamentos!$D$5:$D$144,'DFC - Diário e Mensal'!$B21)</f>
        <v>0</v>
      </c>
      <c r="E21" s="20">
        <f>SUMIFS(Lançamentos!$F$5:$F$144,Lançamentos!$A$5:$A$144,'DFC - Diário e Mensal'!E$3,Lançamentos!$D$5:$D$144,'DFC - Diário e Mensal'!$B21)</f>
        <v>0</v>
      </c>
      <c r="F21" s="20">
        <f>SUMIFS(Lançamentos!$F$5:$F$144,Lançamentos!$A$5:$A$144,'DFC - Diário e Mensal'!F$3,Lançamentos!$D$5:$D$144,'DFC - Diário e Mensal'!$B21)</f>
        <v>0</v>
      </c>
      <c r="G21" s="20">
        <f>SUMIFS(Lançamentos!$F$5:$F$144,Lançamentos!$A$5:$A$144,'DFC - Diário e Mensal'!G$3,Lançamentos!$D$5:$D$144,'DFC - Diário e Mensal'!$B21)</f>
        <v>0</v>
      </c>
      <c r="H21" s="20">
        <f>SUMIFS(Lançamentos!$F$5:$F$144,Lançamentos!$A$5:$A$144,'DFC - Diário e Mensal'!H$3,Lançamentos!$D$5:$D$144,'DFC - Diário e Mensal'!$B21)</f>
        <v>0</v>
      </c>
      <c r="I21" s="20">
        <f>SUMIFS(Lançamentos!$F$5:$F$144,Lançamentos!$A$5:$A$144,'DFC - Diário e Mensal'!I$3,Lançamentos!$D$5:$D$144,'DFC - Diário e Mensal'!$B21)</f>
        <v>0</v>
      </c>
      <c r="J21" s="20">
        <f>SUMIFS(Lançamentos!$F$5:$F$144,Lançamentos!$A$5:$A$144,'DFC - Diário e Mensal'!J$3,Lançamentos!$D$5:$D$144,'DFC - Diário e Mensal'!$B21)</f>
        <v>0</v>
      </c>
      <c r="K21" s="20">
        <f>SUMIFS(Lançamentos!$F$5:$F$144,Lançamentos!$A$5:$A$144,'DFC - Diário e Mensal'!K$3,Lançamentos!$D$5:$D$144,'DFC - Diário e Mensal'!$B21)</f>
        <v>0</v>
      </c>
      <c r="L21" s="20">
        <f>SUMIFS(Lançamentos!$F$5:$F$144,Lançamentos!$A$5:$A$144,'DFC - Diário e Mensal'!L$3,Lançamentos!$D$5:$D$144,'DFC - Diário e Mensal'!$B21)</f>
        <v>0</v>
      </c>
      <c r="M21" s="20">
        <f>SUMIFS(Lançamentos!$F$5:$F$144,Lançamentos!$A$5:$A$144,'DFC - Diário e Mensal'!M$3,Lançamentos!$D$5:$D$144,'DFC - Diário e Mensal'!$B21)</f>
        <v>0</v>
      </c>
      <c r="N21" s="20">
        <f>SUMIFS(Lançamentos!$F$5:$F$144,Lançamentos!$A$5:$A$144,'DFC - Diário e Mensal'!N$3,Lançamentos!$D$5:$D$144,'DFC - Diário e Mensal'!$B21)</f>
        <v>0</v>
      </c>
      <c r="O21" s="20">
        <f>SUMIFS(Lançamentos!$F$5:$F$144,Lançamentos!$A$5:$A$144,'DFC - Diário e Mensal'!O$3,Lançamentos!$D$5:$D$144,'DFC - Diário e Mensal'!$B21)</f>
        <v>0</v>
      </c>
      <c r="P21" s="20">
        <f>SUMIFS(Lançamentos!$F$5:$F$144,Lançamentos!$A$5:$A$144,'DFC - Diário e Mensal'!P$3,Lançamentos!$D$5:$D$144,'DFC - Diário e Mensal'!$B21)</f>
        <v>0</v>
      </c>
      <c r="Q21" s="20">
        <f>SUMIFS(Lançamentos!$F$5:$F$144,Lançamentos!$A$5:$A$144,'DFC - Diário e Mensal'!Q$3,Lançamentos!$D$5:$D$144,'DFC - Diário e Mensal'!$B21)</f>
        <v>0</v>
      </c>
      <c r="R21" s="20">
        <f>SUMIFS(Lançamentos!$F$5:$F$144,Lançamentos!$A$5:$A$144,'DFC - Diário e Mensal'!R$3,Lançamentos!$D$5:$D$144,'DFC - Diário e Mensal'!$B21)</f>
        <v>0</v>
      </c>
      <c r="S21" s="20">
        <f>SUMIFS(Lançamentos!$F$5:$F$144,Lançamentos!$A$5:$A$144,'DFC - Diário e Mensal'!S$3,Lançamentos!$D$5:$D$144,'DFC - Diário e Mensal'!$B21)</f>
        <v>0</v>
      </c>
      <c r="T21" s="20">
        <f>SUMIFS(Lançamentos!$F$5:$F$144,Lançamentos!$A$5:$A$144,'DFC - Diário e Mensal'!T$3,Lançamentos!$D$5:$D$144,'DFC - Diário e Mensal'!$B21)</f>
        <v>0</v>
      </c>
      <c r="U21" s="20">
        <f>SUMIFS(Lançamentos!$F$5:$F$144,Lançamentos!$A$5:$A$144,'DFC - Diário e Mensal'!U$3,Lançamentos!$D$5:$D$144,'DFC - Diário e Mensal'!$B21)</f>
        <v>0</v>
      </c>
      <c r="V21" s="20">
        <f>SUMIFS(Lançamentos!$F$5:$F$144,Lançamentos!$A$5:$A$144,'DFC - Diário e Mensal'!V$3,Lançamentos!$D$5:$D$144,'DFC - Diário e Mensal'!$B21)</f>
        <v>0</v>
      </c>
      <c r="W21" s="20">
        <f>SUMIFS(Lançamentos!$F$5:$F$144,Lançamentos!$A$5:$A$144,'DFC - Diário e Mensal'!W$3,Lançamentos!$D$5:$D$144,'DFC - Diário e Mensal'!$B21)</f>
        <v>0</v>
      </c>
      <c r="X21" s="20">
        <f>SUMIFS(Lançamentos!$F$5:$F$144,Lançamentos!$A$5:$A$144,'DFC - Diário e Mensal'!X$3,Lançamentos!$D$5:$D$144,'DFC - Diário e Mensal'!$B21)</f>
        <v>0</v>
      </c>
      <c r="Y21" s="20">
        <f>SUMIFS(Lançamentos!$F$5:$F$144,Lançamentos!$A$5:$A$144,'DFC - Diário e Mensal'!Y$3,Lançamentos!$D$5:$D$144,'DFC - Diário e Mensal'!$B21)</f>
        <v>0</v>
      </c>
      <c r="Z21" s="20">
        <f>SUMIFS(Lançamentos!$F$5:$F$144,Lançamentos!$A$5:$A$144,'DFC - Diário e Mensal'!Z$3,Lançamentos!$D$5:$D$144,'DFC - Diário e Mensal'!$B21)</f>
        <v>0</v>
      </c>
      <c r="AA21" s="20">
        <f>SUMIFS(Lançamentos!$F$5:$F$144,Lançamentos!$A$5:$A$144,'DFC - Diário e Mensal'!AA$3,Lançamentos!$D$5:$D$144,'DFC - Diário e Mensal'!$B21)</f>
        <v>0</v>
      </c>
      <c r="AB21" s="20">
        <f>SUMIFS(Lançamentos!$F$5:$F$144,Lançamentos!$A$5:$A$144,'DFC - Diário e Mensal'!AB$3,Lançamentos!$D$5:$D$144,'DFC - Diário e Mensal'!$B21)</f>
        <v>0</v>
      </c>
      <c r="AC21" s="20">
        <f>SUMIFS(Lançamentos!$F$5:$F$144,Lançamentos!$A$5:$A$144,'DFC - Diário e Mensal'!AC$3,Lançamentos!$D$5:$D$144,'DFC - Diário e Mensal'!$B21)</f>
        <v>0</v>
      </c>
      <c r="AD21" s="20">
        <f>SUMIFS(Lançamentos!$F$5:$F$144,Lançamentos!$A$5:$A$144,'DFC - Diário e Mensal'!AD$3,Lançamentos!$D$5:$D$144,'DFC - Diário e Mensal'!$B21)</f>
        <v>0</v>
      </c>
      <c r="AE21" s="20">
        <f>SUMIFS(Lançamentos!$F$5:$F$144,Lançamentos!$A$5:$A$144,'DFC - Diário e Mensal'!AE$3,Lançamentos!$D$5:$D$144,'DFC - Diário e Mensal'!$B21)</f>
        <v>0</v>
      </c>
      <c r="AF21" s="20">
        <f>SUMIFS(Lançamentos!$F$5:$F$144,Lançamentos!$A$5:$A$144,'DFC - Diário e Mensal'!AF$3,Lançamentos!$D$5:$D$144,'DFC - Diário e Mensal'!$B21)</f>
        <v>0</v>
      </c>
      <c r="AG21" s="20">
        <f>SUMIFS(Lançamentos!$F$5:$F$144,Lançamentos!$A$5:$A$144,'DFC - Diário e Mensal'!AG$3,Lançamentos!$D$5:$D$144,'DFC - Diário e Mensal'!$B21)</f>
        <v>0</v>
      </c>
      <c r="AH21" s="21">
        <f>SUM(C21:AG21)</f>
        <v>0</v>
      </c>
    </row>
    <row r="22" spans="1:34" x14ac:dyDescent="0.25">
      <c r="B22" s="26" t="s">
        <v>64</v>
      </c>
      <c r="C22" s="20">
        <f>SUMIFS(Lançamentos!$F$5:$F$144,Lançamentos!$A$5:$A$144,'DFC - Diário e Mensal'!C$3,Lançamentos!$D$5:$D$144,'DFC - Diário e Mensal'!$B22)</f>
        <v>0</v>
      </c>
      <c r="D22" s="20">
        <f>SUMIFS(Lançamentos!$F$5:$F$144,Lançamentos!$A$5:$A$144,'DFC - Diário e Mensal'!D$3,Lançamentos!$D$5:$D$144,'DFC - Diário e Mensal'!$B22)</f>
        <v>0</v>
      </c>
      <c r="E22" s="20">
        <f>SUMIFS(Lançamentos!$F$5:$F$144,Lançamentos!$A$5:$A$144,'DFC - Diário e Mensal'!E$3,Lançamentos!$D$5:$D$144,'DFC - Diário e Mensal'!$B22)</f>
        <v>0</v>
      </c>
      <c r="F22" s="20">
        <f>SUMIFS(Lançamentos!$F$5:$F$144,Lançamentos!$A$5:$A$144,'DFC - Diário e Mensal'!F$3,Lançamentos!$D$5:$D$144,'DFC - Diário e Mensal'!$B22)</f>
        <v>0</v>
      </c>
      <c r="G22" s="20">
        <f>SUMIFS(Lançamentos!$F$5:$F$144,Lançamentos!$A$5:$A$144,'DFC - Diário e Mensal'!G$3,Lançamentos!$D$5:$D$144,'DFC - Diário e Mensal'!$B22)</f>
        <v>0</v>
      </c>
      <c r="H22" s="20">
        <f>SUMIFS(Lançamentos!$F$5:$F$144,Lançamentos!$A$5:$A$144,'DFC - Diário e Mensal'!H$3,Lançamentos!$D$5:$D$144,'DFC - Diário e Mensal'!$B22)</f>
        <v>0</v>
      </c>
      <c r="I22" s="20">
        <f>SUMIFS(Lançamentos!$F$5:$F$144,Lançamentos!$A$5:$A$144,'DFC - Diário e Mensal'!I$3,Lançamentos!$D$5:$D$144,'DFC - Diário e Mensal'!$B22)</f>
        <v>0</v>
      </c>
      <c r="J22" s="20">
        <f>SUMIFS(Lançamentos!$F$5:$F$144,Lançamentos!$A$5:$A$144,'DFC - Diário e Mensal'!J$3,Lançamentos!$D$5:$D$144,'DFC - Diário e Mensal'!$B22)</f>
        <v>0</v>
      </c>
      <c r="K22" s="20">
        <f>SUMIFS(Lançamentos!$F$5:$F$144,Lançamentos!$A$5:$A$144,'DFC - Diário e Mensal'!K$3,Lançamentos!$D$5:$D$144,'DFC - Diário e Mensal'!$B22)</f>
        <v>0</v>
      </c>
      <c r="L22" s="20">
        <f>SUMIFS(Lançamentos!$F$5:$F$144,Lançamentos!$A$5:$A$144,'DFC - Diário e Mensal'!L$3,Lançamentos!$D$5:$D$144,'DFC - Diário e Mensal'!$B22)</f>
        <v>0</v>
      </c>
      <c r="M22" s="20">
        <f>SUMIFS(Lançamentos!$F$5:$F$144,Lançamentos!$A$5:$A$144,'DFC - Diário e Mensal'!M$3,Lançamentos!$D$5:$D$144,'DFC - Diário e Mensal'!$B22)</f>
        <v>0</v>
      </c>
      <c r="N22" s="20">
        <f>SUMIFS(Lançamentos!$F$5:$F$144,Lançamentos!$A$5:$A$144,'DFC - Diário e Mensal'!N$3,Lançamentos!$D$5:$D$144,'DFC - Diário e Mensal'!$B22)</f>
        <v>0</v>
      </c>
      <c r="O22" s="20">
        <f>SUMIFS(Lançamentos!$F$5:$F$144,Lançamentos!$A$5:$A$144,'DFC - Diário e Mensal'!O$3,Lançamentos!$D$5:$D$144,'DFC - Diário e Mensal'!$B22)</f>
        <v>0</v>
      </c>
      <c r="P22" s="20">
        <f>SUMIFS(Lançamentos!$F$5:$F$144,Lançamentos!$A$5:$A$144,'DFC - Diário e Mensal'!P$3,Lançamentos!$D$5:$D$144,'DFC - Diário e Mensal'!$B22)</f>
        <v>0</v>
      </c>
      <c r="Q22" s="20">
        <f>SUMIFS(Lançamentos!$F$5:$F$144,Lançamentos!$A$5:$A$144,'DFC - Diário e Mensal'!Q$3,Lançamentos!$D$5:$D$144,'DFC - Diário e Mensal'!$B22)</f>
        <v>0</v>
      </c>
      <c r="R22" s="20">
        <f>SUMIFS(Lançamentos!$F$5:$F$144,Lançamentos!$A$5:$A$144,'DFC - Diário e Mensal'!R$3,Lançamentos!$D$5:$D$144,'DFC - Diário e Mensal'!$B22)</f>
        <v>0</v>
      </c>
      <c r="S22" s="20">
        <f>SUMIFS(Lançamentos!$F$5:$F$144,Lançamentos!$A$5:$A$144,'DFC - Diário e Mensal'!S$3,Lançamentos!$D$5:$D$144,'DFC - Diário e Mensal'!$B22)</f>
        <v>0</v>
      </c>
      <c r="T22" s="20">
        <f>SUMIFS(Lançamentos!$F$5:$F$144,Lançamentos!$A$5:$A$144,'DFC - Diário e Mensal'!T$3,Lançamentos!$D$5:$D$144,'DFC - Diário e Mensal'!$B22)</f>
        <v>0</v>
      </c>
      <c r="U22" s="20">
        <f>SUMIFS(Lançamentos!$F$5:$F$144,Lançamentos!$A$5:$A$144,'DFC - Diário e Mensal'!U$3,Lançamentos!$D$5:$D$144,'DFC - Diário e Mensal'!$B22)</f>
        <v>0</v>
      </c>
      <c r="V22" s="20">
        <f>SUMIFS(Lançamentos!$F$5:$F$144,Lançamentos!$A$5:$A$144,'DFC - Diário e Mensal'!V$3,Lançamentos!$D$5:$D$144,'DFC - Diário e Mensal'!$B22)</f>
        <v>0</v>
      </c>
      <c r="W22" s="20">
        <f>SUMIFS(Lançamentos!$F$5:$F$144,Lançamentos!$A$5:$A$144,'DFC - Diário e Mensal'!W$3,Lançamentos!$D$5:$D$144,'DFC - Diário e Mensal'!$B22)</f>
        <v>0</v>
      </c>
      <c r="X22" s="20">
        <f>SUMIFS(Lançamentos!$F$5:$F$144,Lançamentos!$A$5:$A$144,'DFC - Diário e Mensal'!X$3,Lançamentos!$D$5:$D$144,'DFC - Diário e Mensal'!$B22)</f>
        <v>0</v>
      </c>
      <c r="Y22" s="20">
        <f>SUMIFS(Lançamentos!$F$5:$F$144,Lançamentos!$A$5:$A$144,'DFC - Diário e Mensal'!Y$3,Lançamentos!$D$5:$D$144,'DFC - Diário e Mensal'!$B22)</f>
        <v>0</v>
      </c>
      <c r="Z22" s="20">
        <f>SUMIFS(Lançamentos!$F$5:$F$144,Lançamentos!$A$5:$A$144,'DFC - Diário e Mensal'!Z$3,Lançamentos!$D$5:$D$144,'DFC - Diário e Mensal'!$B22)</f>
        <v>0</v>
      </c>
      <c r="AA22" s="20">
        <f>SUMIFS(Lançamentos!$F$5:$F$144,Lançamentos!$A$5:$A$144,'DFC - Diário e Mensal'!AA$3,Lançamentos!$D$5:$D$144,'DFC - Diário e Mensal'!$B22)</f>
        <v>0</v>
      </c>
      <c r="AB22" s="20">
        <f>SUMIFS(Lançamentos!$F$5:$F$144,Lançamentos!$A$5:$A$144,'DFC - Diário e Mensal'!AB$3,Lançamentos!$D$5:$D$144,'DFC - Diário e Mensal'!$B22)</f>
        <v>0</v>
      </c>
      <c r="AC22" s="20">
        <f>SUMIFS(Lançamentos!$F$5:$F$144,Lançamentos!$A$5:$A$144,'DFC - Diário e Mensal'!AC$3,Lançamentos!$D$5:$D$144,'DFC - Diário e Mensal'!$B22)</f>
        <v>0</v>
      </c>
      <c r="AD22" s="20">
        <f>SUMIFS(Lançamentos!$F$5:$F$144,Lançamentos!$A$5:$A$144,'DFC - Diário e Mensal'!AD$3,Lançamentos!$D$5:$D$144,'DFC - Diário e Mensal'!$B22)</f>
        <v>0</v>
      </c>
      <c r="AE22" s="20">
        <f>SUMIFS(Lançamentos!$F$5:$F$144,Lançamentos!$A$5:$A$144,'DFC - Diário e Mensal'!AE$3,Lançamentos!$D$5:$D$144,'DFC - Diário e Mensal'!$B22)</f>
        <v>0</v>
      </c>
      <c r="AF22" s="20">
        <f>SUMIFS(Lançamentos!$F$5:$F$144,Lançamentos!$A$5:$A$144,'DFC - Diário e Mensal'!AF$3,Lançamentos!$D$5:$D$144,'DFC - Diário e Mensal'!$B22)</f>
        <v>0</v>
      </c>
      <c r="AG22" s="20">
        <f>SUMIFS(Lançamentos!$F$5:$F$144,Lançamentos!$A$5:$A$144,'DFC - Diário e Mensal'!AG$3,Lançamentos!$D$5:$D$144,'DFC - Diário e Mensal'!$B22)</f>
        <v>0</v>
      </c>
      <c r="AH22" s="21">
        <f>SUM(C22:AG22)</f>
        <v>0</v>
      </c>
    </row>
    <row r="23" spans="1:34" x14ac:dyDescent="0.25">
      <c r="B23" s="26" t="s">
        <v>66</v>
      </c>
      <c r="C23" s="20">
        <f>SUMIFS(Lançamentos!$F$5:$F$144,Lançamentos!$A$5:$A$144,'DFC - Diário e Mensal'!C$3,Lançamentos!$D$5:$D$144,'DFC - Diário e Mensal'!$B23)</f>
        <v>0</v>
      </c>
      <c r="D23" s="20">
        <f>SUMIFS(Lançamentos!$F$5:$F$144,Lançamentos!$A$5:$A$144,'DFC - Diário e Mensal'!D$3,Lançamentos!$D$5:$D$144,'DFC - Diário e Mensal'!$B23)</f>
        <v>0</v>
      </c>
      <c r="E23" s="20">
        <f>SUMIFS(Lançamentos!$F$5:$F$144,Lançamentos!$A$5:$A$144,'DFC - Diário e Mensal'!E$3,Lançamentos!$D$5:$D$144,'DFC - Diário e Mensal'!$B23)</f>
        <v>0</v>
      </c>
      <c r="F23" s="20">
        <f>SUMIFS(Lançamentos!$F$5:$F$144,Lançamentos!$A$5:$A$144,'DFC - Diário e Mensal'!F$3,Lançamentos!$D$5:$D$144,'DFC - Diário e Mensal'!$B23)</f>
        <v>0</v>
      </c>
      <c r="G23" s="20">
        <f>SUMIFS(Lançamentos!$F$5:$F$144,Lançamentos!$A$5:$A$144,'DFC - Diário e Mensal'!G$3,Lançamentos!$D$5:$D$144,'DFC - Diário e Mensal'!$B23)</f>
        <v>0</v>
      </c>
      <c r="H23" s="20">
        <f>SUMIFS(Lançamentos!$F$5:$F$144,Lançamentos!$A$5:$A$144,'DFC - Diário e Mensal'!H$3,Lançamentos!$D$5:$D$144,'DFC - Diário e Mensal'!$B23)</f>
        <v>0</v>
      </c>
      <c r="I23" s="20">
        <f>SUMIFS(Lançamentos!$F$5:$F$144,Lançamentos!$A$5:$A$144,'DFC - Diário e Mensal'!I$3,Lançamentos!$D$5:$D$144,'DFC - Diário e Mensal'!$B23)</f>
        <v>0</v>
      </c>
      <c r="J23" s="20">
        <f>SUMIFS(Lançamentos!$F$5:$F$144,Lançamentos!$A$5:$A$144,'DFC - Diário e Mensal'!J$3,Lançamentos!$D$5:$D$144,'DFC - Diário e Mensal'!$B23)</f>
        <v>0</v>
      </c>
      <c r="K23" s="20">
        <f>SUMIFS(Lançamentos!$F$5:$F$144,Lançamentos!$A$5:$A$144,'DFC - Diário e Mensal'!K$3,Lançamentos!$D$5:$D$144,'DFC - Diário e Mensal'!$B23)</f>
        <v>0</v>
      </c>
      <c r="L23" s="20">
        <f>SUMIFS(Lançamentos!$F$5:$F$144,Lançamentos!$A$5:$A$144,'DFC - Diário e Mensal'!L$3,Lançamentos!$D$5:$D$144,'DFC - Diário e Mensal'!$B23)</f>
        <v>0</v>
      </c>
      <c r="M23" s="20">
        <f>SUMIFS(Lançamentos!$F$5:$F$144,Lançamentos!$A$5:$A$144,'DFC - Diário e Mensal'!M$3,Lançamentos!$D$5:$D$144,'DFC - Diário e Mensal'!$B23)</f>
        <v>0</v>
      </c>
      <c r="N23" s="20">
        <f>SUMIFS(Lançamentos!$F$5:$F$144,Lançamentos!$A$5:$A$144,'DFC - Diário e Mensal'!N$3,Lançamentos!$D$5:$D$144,'DFC - Diário e Mensal'!$B23)</f>
        <v>0</v>
      </c>
      <c r="O23" s="20">
        <f>SUMIFS(Lançamentos!$F$5:$F$144,Lançamentos!$A$5:$A$144,'DFC - Diário e Mensal'!O$3,Lançamentos!$D$5:$D$144,'DFC - Diário e Mensal'!$B23)</f>
        <v>0</v>
      </c>
      <c r="P23" s="20">
        <f>SUMIFS(Lançamentos!$F$5:$F$144,Lançamentos!$A$5:$A$144,'DFC - Diário e Mensal'!P$3,Lançamentos!$D$5:$D$144,'DFC - Diário e Mensal'!$B23)</f>
        <v>0</v>
      </c>
      <c r="Q23" s="20">
        <f>SUMIFS(Lançamentos!$F$5:$F$144,Lançamentos!$A$5:$A$144,'DFC - Diário e Mensal'!Q$3,Lançamentos!$D$5:$D$144,'DFC - Diário e Mensal'!$B23)</f>
        <v>0</v>
      </c>
      <c r="R23" s="20">
        <f>SUMIFS(Lançamentos!$F$5:$F$144,Lançamentos!$A$5:$A$144,'DFC - Diário e Mensal'!R$3,Lançamentos!$D$5:$D$144,'DFC - Diário e Mensal'!$B23)</f>
        <v>0</v>
      </c>
      <c r="S23" s="20">
        <f>SUMIFS(Lançamentos!$F$5:$F$144,Lançamentos!$A$5:$A$144,'DFC - Diário e Mensal'!S$3,Lançamentos!$D$5:$D$144,'DFC - Diário e Mensal'!$B23)</f>
        <v>0</v>
      </c>
      <c r="T23" s="20">
        <f>SUMIFS(Lançamentos!$F$5:$F$144,Lançamentos!$A$5:$A$144,'DFC - Diário e Mensal'!T$3,Lançamentos!$D$5:$D$144,'DFC - Diário e Mensal'!$B23)</f>
        <v>0</v>
      </c>
      <c r="U23" s="20">
        <f>SUMIFS(Lançamentos!$F$5:$F$144,Lançamentos!$A$5:$A$144,'DFC - Diário e Mensal'!U$3,Lançamentos!$D$5:$D$144,'DFC - Diário e Mensal'!$B23)</f>
        <v>0</v>
      </c>
      <c r="V23" s="20">
        <f>SUMIFS(Lançamentos!$F$5:$F$144,Lançamentos!$A$5:$A$144,'DFC - Diário e Mensal'!V$3,Lançamentos!$D$5:$D$144,'DFC - Diário e Mensal'!$B23)</f>
        <v>0</v>
      </c>
      <c r="W23" s="20">
        <f>SUMIFS(Lançamentos!$F$5:$F$144,Lançamentos!$A$5:$A$144,'DFC - Diário e Mensal'!W$3,Lançamentos!$D$5:$D$144,'DFC - Diário e Mensal'!$B23)</f>
        <v>0</v>
      </c>
      <c r="X23" s="20">
        <f>SUMIFS(Lançamentos!$F$5:$F$144,Lançamentos!$A$5:$A$144,'DFC - Diário e Mensal'!X$3,Lançamentos!$D$5:$D$144,'DFC - Diário e Mensal'!$B23)</f>
        <v>0</v>
      </c>
      <c r="Y23" s="20">
        <f>SUMIFS(Lançamentos!$F$5:$F$144,Lançamentos!$A$5:$A$144,'DFC - Diário e Mensal'!Y$3,Lançamentos!$D$5:$D$144,'DFC - Diário e Mensal'!$B23)</f>
        <v>0</v>
      </c>
      <c r="Z23" s="20">
        <f>SUMIFS(Lançamentos!$F$5:$F$144,Lançamentos!$A$5:$A$144,'DFC - Diário e Mensal'!Z$3,Lançamentos!$D$5:$D$144,'DFC - Diário e Mensal'!$B23)</f>
        <v>0</v>
      </c>
      <c r="AA23" s="20">
        <f>SUMIFS(Lançamentos!$F$5:$F$144,Lançamentos!$A$5:$A$144,'DFC - Diário e Mensal'!AA$3,Lançamentos!$D$5:$D$144,'DFC - Diário e Mensal'!$B23)</f>
        <v>0</v>
      </c>
      <c r="AB23" s="20">
        <f>SUMIFS(Lançamentos!$F$5:$F$144,Lançamentos!$A$5:$A$144,'DFC - Diário e Mensal'!AB$3,Lançamentos!$D$5:$D$144,'DFC - Diário e Mensal'!$B23)</f>
        <v>0</v>
      </c>
      <c r="AC23" s="20">
        <f>SUMIFS(Lançamentos!$F$5:$F$144,Lançamentos!$A$5:$A$144,'DFC - Diário e Mensal'!AC$3,Lançamentos!$D$5:$D$144,'DFC - Diário e Mensal'!$B23)</f>
        <v>0</v>
      </c>
      <c r="AD23" s="20">
        <f>SUMIFS(Lançamentos!$F$5:$F$144,Lançamentos!$A$5:$A$144,'DFC - Diário e Mensal'!AD$3,Lançamentos!$D$5:$D$144,'DFC - Diário e Mensal'!$B23)</f>
        <v>0</v>
      </c>
      <c r="AE23" s="20">
        <f>SUMIFS(Lançamentos!$F$5:$F$144,Lançamentos!$A$5:$A$144,'DFC - Diário e Mensal'!AE$3,Lançamentos!$D$5:$D$144,'DFC - Diário e Mensal'!$B23)</f>
        <v>0</v>
      </c>
      <c r="AF23" s="20">
        <f>SUMIFS(Lançamentos!$F$5:$F$144,Lançamentos!$A$5:$A$144,'DFC - Diário e Mensal'!AF$3,Lançamentos!$D$5:$D$144,'DFC - Diário e Mensal'!$B23)</f>
        <v>0</v>
      </c>
      <c r="AG23" s="20">
        <f>SUMIFS(Lançamentos!$F$5:$F$144,Lançamentos!$A$5:$A$144,'DFC - Diário e Mensal'!AG$3,Lançamentos!$D$5:$D$144,'DFC - Diário e Mensal'!$B23)</f>
        <v>0</v>
      </c>
      <c r="AH23" s="21">
        <f>SUM(C23:AG23)</f>
        <v>0</v>
      </c>
    </row>
    <row r="24" spans="1:34" x14ac:dyDescent="0.25">
      <c r="B24" s="26" t="s">
        <v>89</v>
      </c>
      <c r="C24" s="20">
        <f>SUMIFS(Lançamentos!$F$5:$F$144,Lançamentos!$A$5:$A$144,'DFC - Diário e Mensal'!C$3,Lançamentos!$D$5:$D$144,'DFC - Diário e Mensal'!$B24)</f>
        <v>0</v>
      </c>
      <c r="D24" s="20">
        <f>SUMIFS(Lançamentos!$F$5:$F$144,Lançamentos!$A$5:$A$144,'DFC - Diário e Mensal'!D$3,Lançamentos!$D$5:$D$144,'DFC - Diário e Mensal'!$B24)</f>
        <v>0</v>
      </c>
      <c r="E24" s="20">
        <f>SUMIFS(Lançamentos!$F$5:$F$144,Lançamentos!$A$5:$A$144,'DFC - Diário e Mensal'!E$3,Lançamentos!$D$5:$D$144,'DFC - Diário e Mensal'!$B24)</f>
        <v>0</v>
      </c>
      <c r="F24" s="20">
        <f>SUMIFS(Lançamentos!$F$5:$F$144,Lançamentos!$A$5:$A$144,'DFC - Diário e Mensal'!F$3,Lançamentos!$D$5:$D$144,'DFC - Diário e Mensal'!$B24)</f>
        <v>0</v>
      </c>
      <c r="G24" s="20">
        <f>SUMIFS(Lançamentos!$F$5:$F$144,Lançamentos!$A$5:$A$144,'DFC - Diário e Mensal'!G$3,Lançamentos!$D$5:$D$144,'DFC - Diário e Mensal'!$B24)</f>
        <v>0</v>
      </c>
      <c r="H24" s="20">
        <f>SUMIFS(Lançamentos!$F$5:$F$144,Lançamentos!$A$5:$A$144,'DFC - Diário e Mensal'!H$3,Lançamentos!$D$5:$D$144,'DFC - Diário e Mensal'!$B24)</f>
        <v>0</v>
      </c>
      <c r="I24" s="20">
        <f>SUMIFS(Lançamentos!$F$5:$F$144,Lançamentos!$A$5:$A$144,'DFC - Diário e Mensal'!I$3,Lançamentos!$D$5:$D$144,'DFC - Diário e Mensal'!$B24)</f>
        <v>0</v>
      </c>
      <c r="J24" s="20">
        <f>SUMIFS(Lançamentos!$F$5:$F$144,Lançamentos!$A$5:$A$144,'DFC - Diário e Mensal'!J$3,Lançamentos!$D$5:$D$144,'DFC - Diário e Mensal'!$B24)</f>
        <v>0</v>
      </c>
      <c r="K24" s="20">
        <f>SUMIFS(Lançamentos!$F$5:$F$144,Lançamentos!$A$5:$A$144,'DFC - Diário e Mensal'!K$3,Lançamentos!$D$5:$D$144,'DFC - Diário e Mensal'!$B24)</f>
        <v>0</v>
      </c>
      <c r="L24" s="20">
        <f>SUMIFS(Lançamentos!$F$5:$F$144,Lançamentos!$A$5:$A$144,'DFC - Diário e Mensal'!L$3,Lançamentos!$D$5:$D$144,'DFC - Diário e Mensal'!$B24)</f>
        <v>0</v>
      </c>
      <c r="M24" s="20">
        <f>SUMIFS(Lançamentos!$F$5:$F$144,Lançamentos!$A$5:$A$144,'DFC - Diário e Mensal'!M$3,Lançamentos!$D$5:$D$144,'DFC - Diário e Mensal'!$B24)</f>
        <v>0</v>
      </c>
      <c r="N24" s="20">
        <f>SUMIFS(Lançamentos!$F$5:$F$144,Lançamentos!$A$5:$A$144,'DFC - Diário e Mensal'!N$3,Lançamentos!$D$5:$D$144,'DFC - Diário e Mensal'!$B24)</f>
        <v>0</v>
      </c>
      <c r="O24" s="20">
        <f>SUMIFS(Lançamentos!$F$5:$F$144,Lançamentos!$A$5:$A$144,'DFC - Diário e Mensal'!O$3,Lançamentos!$D$5:$D$144,'DFC - Diário e Mensal'!$B24)</f>
        <v>0</v>
      </c>
      <c r="P24" s="20">
        <f>SUMIFS(Lançamentos!$F$5:$F$144,Lançamentos!$A$5:$A$144,'DFC - Diário e Mensal'!P$3,Lançamentos!$D$5:$D$144,'DFC - Diário e Mensal'!$B24)</f>
        <v>0</v>
      </c>
      <c r="Q24" s="20">
        <f>SUMIFS(Lançamentos!$F$5:$F$144,Lançamentos!$A$5:$A$144,'DFC - Diário e Mensal'!Q$3,Lançamentos!$D$5:$D$144,'DFC - Diário e Mensal'!$B24)</f>
        <v>0</v>
      </c>
      <c r="R24" s="20">
        <f>SUMIFS(Lançamentos!$F$5:$F$144,Lançamentos!$A$5:$A$144,'DFC - Diário e Mensal'!R$3,Lançamentos!$D$5:$D$144,'DFC - Diário e Mensal'!$B24)</f>
        <v>0</v>
      </c>
      <c r="S24" s="20">
        <f>SUMIFS(Lançamentos!$F$5:$F$144,Lançamentos!$A$5:$A$144,'DFC - Diário e Mensal'!S$3,Lançamentos!$D$5:$D$144,'DFC - Diário e Mensal'!$B24)</f>
        <v>0</v>
      </c>
      <c r="T24" s="20">
        <f>SUMIFS(Lançamentos!$F$5:$F$144,Lançamentos!$A$5:$A$144,'DFC - Diário e Mensal'!T$3,Lançamentos!$D$5:$D$144,'DFC - Diário e Mensal'!$B24)</f>
        <v>0</v>
      </c>
      <c r="U24" s="20">
        <f>SUMIFS(Lançamentos!$F$5:$F$144,Lançamentos!$A$5:$A$144,'DFC - Diário e Mensal'!U$3,Lançamentos!$D$5:$D$144,'DFC - Diário e Mensal'!$B24)</f>
        <v>0</v>
      </c>
      <c r="V24" s="20">
        <f>SUMIFS(Lançamentos!$F$5:$F$144,Lançamentos!$A$5:$A$144,'DFC - Diário e Mensal'!V$3,Lançamentos!$D$5:$D$144,'DFC - Diário e Mensal'!$B24)</f>
        <v>0</v>
      </c>
      <c r="W24" s="20">
        <f>SUMIFS(Lançamentos!$F$5:$F$144,Lançamentos!$A$5:$A$144,'DFC - Diário e Mensal'!W$3,Lançamentos!$D$5:$D$144,'DFC - Diário e Mensal'!$B24)</f>
        <v>0</v>
      </c>
      <c r="X24" s="20">
        <f>SUMIFS(Lançamentos!$F$5:$F$144,Lançamentos!$A$5:$A$144,'DFC - Diário e Mensal'!X$3,Lançamentos!$D$5:$D$144,'DFC - Diário e Mensal'!$B24)</f>
        <v>0</v>
      </c>
      <c r="Y24" s="20">
        <f>SUMIFS(Lançamentos!$F$5:$F$144,Lançamentos!$A$5:$A$144,'DFC - Diário e Mensal'!Y$3,Lançamentos!$D$5:$D$144,'DFC - Diário e Mensal'!$B24)</f>
        <v>0</v>
      </c>
      <c r="Z24" s="20">
        <f>SUMIFS(Lançamentos!$F$5:$F$144,Lançamentos!$A$5:$A$144,'DFC - Diário e Mensal'!Z$3,Lançamentos!$D$5:$D$144,'DFC - Diário e Mensal'!$B24)</f>
        <v>0</v>
      </c>
      <c r="AA24" s="20">
        <f>SUMIFS(Lançamentos!$F$5:$F$144,Lançamentos!$A$5:$A$144,'DFC - Diário e Mensal'!AA$3,Lançamentos!$D$5:$D$144,'DFC - Diário e Mensal'!$B24)</f>
        <v>0</v>
      </c>
      <c r="AB24" s="20">
        <f>SUMIFS(Lançamentos!$F$5:$F$144,Lançamentos!$A$5:$A$144,'DFC - Diário e Mensal'!AB$3,Lançamentos!$D$5:$D$144,'DFC - Diário e Mensal'!$B24)</f>
        <v>0</v>
      </c>
      <c r="AC24" s="20">
        <f>SUMIFS(Lançamentos!$F$5:$F$144,Lançamentos!$A$5:$A$144,'DFC - Diário e Mensal'!AC$3,Lançamentos!$D$5:$D$144,'DFC - Diário e Mensal'!$B24)</f>
        <v>0</v>
      </c>
      <c r="AD24" s="20">
        <f>SUMIFS(Lançamentos!$F$5:$F$144,Lançamentos!$A$5:$A$144,'DFC - Diário e Mensal'!AD$3,Lançamentos!$D$5:$D$144,'DFC - Diário e Mensal'!$B24)</f>
        <v>0</v>
      </c>
      <c r="AE24" s="20">
        <f>SUMIFS(Lançamentos!$F$5:$F$144,Lançamentos!$A$5:$A$144,'DFC - Diário e Mensal'!AE$3,Lançamentos!$D$5:$D$144,'DFC - Diário e Mensal'!$B24)</f>
        <v>0</v>
      </c>
      <c r="AF24" s="20">
        <f>SUMIFS(Lançamentos!$F$5:$F$144,Lançamentos!$A$5:$A$144,'DFC - Diário e Mensal'!AF$3,Lançamentos!$D$5:$D$144,'DFC - Diário e Mensal'!$B24)</f>
        <v>0</v>
      </c>
      <c r="AG24" s="20">
        <f>SUMIFS(Lançamentos!$F$5:$F$144,Lançamentos!$A$5:$A$144,'DFC - Diário e Mensal'!AG$3,Lançamentos!$D$5:$D$144,'DFC - Diário e Mensal'!$B24)</f>
        <v>0</v>
      </c>
      <c r="AH24" s="21">
        <f>SUM(C24:AG24)</f>
        <v>0</v>
      </c>
    </row>
    <row r="25" spans="1:34" x14ac:dyDescent="0.25">
      <c r="B25" s="26" t="s">
        <v>68</v>
      </c>
      <c r="C25" s="20">
        <f>SUMIFS(Lançamentos!$F$5:$F$144,Lançamentos!$A$5:$A$144,'DFC - Diário e Mensal'!C$3,Lançamentos!$D$5:$D$144,'DFC - Diário e Mensal'!$B25)</f>
        <v>0</v>
      </c>
      <c r="D25" s="20">
        <f>SUMIFS(Lançamentos!$F$5:$F$144,Lançamentos!$A$5:$A$144,'DFC - Diário e Mensal'!D$3,Lançamentos!$D$5:$D$144,'DFC - Diário e Mensal'!$B25)</f>
        <v>0</v>
      </c>
      <c r="E25" s="20">
        <f>SUMIFS(Lançamentos!$F$5:$F$144,Lançamentos!$A$5:$A$144,'DFC - Diário e Mensal'!E$3,Lançamentos!$D$5:$D$144,'DFC - Diário e Mensal'!$B25)</f>
        <v>0</v>
      </c>
      <c r="F25" s="20">
        <f>SUMIFS(Lançamentos!$F$5:$F$144,Lançamentos!$A$5:$A$144,'DFC - Diário e Mensal'!F$3,Lançamentos!$D$5:$D$144,'DFC - Diário e Mensal'!$B25)</f>
        <v>0</v>
      </c>
      <c r="G25" s="20">
        <f>SUMIFS(Lançamentos!$F$5:$F$144,Lançamentos!$A$5:$A$144,'DFC - Diário e Mensal'!G$3,Lançamentos!$D$5:$D$144,'DFC - Diário e Mensal'!$B25)</f>
        <v>0</v>
      </c>
      <c r="H25" s="20">
        <f>SUMIFS(Lançamentos!$F$5:$F$144,Lançamentos!$A$5:$A$144,'DFC - Diário e Mensal'!H$3,Lançamentos!$D$5:$D$144,'DFC - Diário e Mensal'!$B25)</f>
        <v>0</v>
      </c>
      <c r="I25" s="20">
        <f>SUMIFS(Lançamentos!$F$5:$F$144,Lançamentos!$A$5:$A$144,'DFC - Diário e Mensal'!I$3,Lançamentos!$D$5:$D$144,'DFC - Diário e Mensal'!$B25)</f>
        <v>0</v>
      </c>
      <c r="J25" s="20">
        <f>SUMIFS(Lançamentos!$F$5:$F$144,Lançamentos!$A$5:$A$144,'DFC - Diário e Mensal'!J$3,Lançamentos!$D$5:$D$144,'DFC - Diário e Mensal'!$B25)</f>
        <v>0</v>
      </c>
      <c r="K25" s="20">
        <f>SUMIFS(Lançamentos!$F$5:$F$144,Lançamentos!$A$5:$A$144,'DFC - Diário e Mensal'!K$3,Lançamentos!$D$5:$D$144,'DFC - Diário e Mensal'!$B25)</f>
        <v>0</v>
      </c>
      <c r="L25" s="20">
        <f>SUMIFS(Lançamentos!$F$5:$F$144,Lançamentos!$A$5:$A$144,'DFC - Diário e Mensal'!L$3,Lançamentos!$D$5:$D$144,'DFC - Diário e Mensal'!$B25)</f>
        <v>0</v>
      </c>
      <c r="M25" s="20">
        <f>SUMIFS(Lançamentos!$F$5:$F$144,Lançamentos!$A$5:$A$144,'DFC - Diário e Mensal'!M$3,Lançamentos!$D$5:$D$144,'DFC - Diário e Mensal'!$B25)</f>
        <v>0</v>
      </c>
      <c r="N25" s="20">
        <f>SUMIFS(Lançamentos!$F$5:$F$144,Lançamentos!$A$5:$A$144,'DFC - Diário e Mensal'!N$3,Lançamentos!$D$5:$D$144,'DFC - Diário e Mensal'!$B25)</f>
        <v>0</v>
      </c>
      <c r="O25" s="20">
        <f>SUMIFS(Lançamentos!$F$5:$F$144,Lançamentos!$A$5:$A$144,'DFC - Diário e Mensal'!O$3,Lançamentos!$D$5:$D$144,'DFC - Diário e Mensal'!$B25)</f>
        <v>0</v>
      </c>
      <c r="P25" s="20">
        <f>SUMIFS(Lançamentos!$F$5:$F$144,Lançamentos!$A$5:$A$144,'DFC - Diário e Mensal'!P$3,Lançamentos!$D$5:$D$144,'DFC - Diário e Mensal'!$B25)</f>
        <v>0</v>
      </c>
      <c r="Q25" s="20">
        <f>SUMIFS(Lançamentos!$F$5:$F$144,Lançamentos!$A$5:$A$144,'DFC - Diário e Mensal'!Q$3,Lançamentos!$D$5:$D$144,'DFC - Diário e Mensal'!$B25)</f>
        <v>0</v>
      </c>
      <c r="R25" s="20">
        <f>SUMIFS(Lançamentos!$F$5:$F$144,Lançamentos!$A$5:$A$144,'DFC - Diário e Mensal'!R$3,Lançamentos!$D$5:$D$144,'DFC - Diário e Mensal'!$B25)</f>
        <v>0</v>
      </c>
      <c r="S25" s="20">
        <f>SUMIFS(Lançamentos!$F$5:$F$144,Lançamentos!$A$5:$A$144,'DFC - Diário e Mensal'!S$3,Lançamentos!$D$5:$D$144,'DFC - Diário e Mensal'!$B25)</f>
        <v>0</v>
      </c>
      <c r="T25" s="20">
        <f>SUMIFS(Lançamentos!$F$5:$F$144,Lançamentos!$A$5:$A$144,'DFC - Diário e Mensal'!T$3,Lançamentos!$D$5:$D$144,'DFC - Diário e Mensal'!$B25)</f>
        <v>0</v>
      </c>
      <c r="U25" s="20">
        <f>SUMIFS(Lançamentos!$F$5:$F$144,Lançamentos!$A$5:$A$144,'DFC - Diário e Mensal'!U$3,Lançamentos!$D$5:$D$144,'DFC - Diário e Mensal'!$B25)</f>
        <v>0</v>
      </c>
      <c r="V25" s="20">
        <f>SUMIFS(Lançamentos!$F$5:$F$144,Lançamentos!$A$5:$A$144,'DFC - Diário e Mensal'!V$3,Lançamentos!$D$5:$D$144,'DFC - Diário e Mensal'!$B25)</f>
        <v>0</v>
      </c>
      <c r="W25" s="20">
        <f>SUMIFS(Lançamentos!$F$5:$F$144,Lançamentos!$A$5:$A$144,'DFC - Diário e Mensal'!W$3,Lançamentos!$D$5:$D$144,'DFC - Diário e Mensal'!$B25)</f>
        <v>0</v>
      </c>
      <c r="X25" s="20">
        <f>SUMIFS(Lançamentos!$F$5:$F$144,Lançamentos!$A$5:$A$144,'DFC - Diário e Mensal'!X$3,Lançamentos!$D$5:$D$144,'DFC - Diário e Mensal'!$B25)</f>
        <v>0</v>
      </c>
      <c r="Y25" s="20">
        <f>SUMIFS(Lançamentos!$F$5:$F$144,Lançamentos!$A$5:$A$144,'DFC - Diário e Mensal'!Y$3,Lançamentos!$D$5:$D$144,'DFC - Diário e Mensal'!$B25)</f>
        <v>0</v>
      </c>
      <c r="Z25" s="20">
        <f>SUMIFS(Lançamentos!$F$5:$F$144,Lançamentos!$A$5:$A$144,'DFC - Diário e Mensal'!Z$3,Lançamentos!$D$5:$D$144,'DFC - Diário e Mensal'!$B25)</f>
        <v>0</v>
      </c>
      <c r="AA25" s="20">
        <f>SUMIFS(Lançamentos!$F$5:$F$144,Lançamentos!$A$5:$A$144,'DFC - Diário e Mensal'!AA$3,Lançamentos!$D$5:$D$144,'DFC - Diário e Mensal'!$B25)</f>
        <v>0</v>
      </c>
      <c r="AB25" s="20">
        <f>SUMIFS(Lançamentos!$F$5:$F$144,Lançamentos!$A$5:$A$144,'DFC - Diário e Mensal'!AB$3,Lançamentos!$D$5:$D$144,'DFC - Diário e Mensal'!$B25)</f>
        <v>0</v>
      </c>
      <c r="AC25" s="20">
        <f>SUMIFS(Lançamentos!$F$5:$F$144,Lançamentos!$A$5:$A$144,'DFC - Diário e Mensal'!AC$3,Lançamentos!$D$5:$D$144,'DFC - Diário e Mensal'!$B25)</f>
        <v>0</v>
      </c>
      <c r="AD25" s="20">
        <f>SUMIFS(Lançamentos!$F$5:$F$144,Lançamentos!$A$5:$A$144,'DFC - Diário e Mensal'!AD$3,Lançamentos!$D$5:$D$144,'DFC - Diário e Mensal'!$B25)</f>
        <v>0</v>
      </c>
      <c r="AE25" s="20">
        <f>SUMIFS(Lançamentos!$F$5:$F$144,Lançamentos!$A$5:$A$144,'DFC - Diário e Mensal'!AE$3,Lançamentos!$D$5:$D$144,'DFC - Diário e Mensal'!$B25)</f>
        <v>0</v>
      </c>
      <c r="AF25" s="20">
        <f>SUMIFS(Lançamentos!$F$5:$F$144,Lançamentos!$A$5:$A$144,'DFC - Diário e Mensal'!AF$3,Lançamentos!$D$5:$D$144,'DFC - Diário e Mensal'!$B25)</f>
        <v>0</v>
      </c>
      <c r="AG25" s="20">
        <f>SUMIFS(Lançamentos!$F$5:$F$144,Lançamentos!$A$5:$A$144,'DFC - Diário e Mensal'!AG$3,Lançamentos!$D$5:$D$144,'DFC - Diário e Mensal'!$B25)</f>
        <v>0</v>
      </c>
      <c r="AH25" s="21">
        <f>SUM(C25:AG25)</f>
        <v>0</v>
      </c>
    </row>
    <row r="27" spans="1:34" s="19" customFormat="1" x14ac:dyDescent="0.25">
      <c r="A27"/>
      <c r="B27" s="25" t="s">
        <v>54</v>
      </c>
      <c r="C27" s="18">
        <f t="shared" ref="C27:AH27" si="4">SUM(C28:C30)</f>
        <v>0</v>
      </c>
      <c r="D27" s="18">
        <f t="shared" si="4"/>
        <v>0</v>
      </c>
      <c r="E27" s="18">
        <f t="shared" si="4"/>
        <v>0</v>
      </c>
      <c r="F27" s="18">
        <f t="shared" si="4"/>
        <v>0</v>
      </c>
      <c r="G27" s="18">
        <f t="shared" si="4"/>
        <v>0</v>
      </c>
      <c r="H27" s="18">
        <f t="shared" si="4"/>
        <v>0</v>
      </c>
      <c r="I27" s="18">
        <f t="shared" si="4"/>
        <v>0</v>
      </c>
      <c r="J27" s="18">
        <f t="shared" si="4"/>
        <v>0</v>
      </c>
      <c r="K27" s="18">
        <f t="shared" si="4"/>
        <v>0</v>
      </c>
      <c r="L27" s="18">
        <f t="shared" si="4"/>
        <v>0</v>
      </c>
      <c r="M27" s="18">
        <f t="shared" si="4"/>
        <v>0</v>
      </c>
      <c r="N27" s="18">
        <f t="shared" si="4"/>
        <v>0</v>
      </c>
      <c r="O27" s="18">
        <f t="shared" si="4"/>
        <v>0</v>
      </c>
      <c r="P27" s="18">
        <f t="shared" si="4"/>
        <v>0</v>
      </c>
      <c r="Q27" s="18">
        <f t="shared" si="4"/>
        <v>0</v>
      </c>
      <c r="R27" s="18">
        <f t="shared" si="4"/>
        <v>0</v>
      </c>
      <c r="S27" s="18">
        <f t="shared" si="4"/>
        <v>0</v>
      </c>
      <c r="T27" s="18">
        <f t="shared" si="4"/>
        <v>0</v>
      </c>
      <c r="U27" s="18">
        <f t="shared" si="4"/>
        <v>0</v>
      </c>
      <c r="V27" s="18">
        <f t="shared" si="4"/>
        <v>0</v>
      </c>
      <c r="W27" s="18">
        <f t="shared" si="4"/>
        <v>0</v>
      </c>
      <c r="X27" s="18">
        <f t="shared" si="4"/>
        <v>0</v>
      </c>
      <c r="Y27" s="18">
        <f t="shared" si="4"/>
        <v>0</v>
      </c>
      <c r="Z27" s="18">
        <f t="shared" si="4"/>
        <v>0</v>
      </c>
      <c r="AA27" s="18">
        <f t="shared" si="4"/>
        <v>0</v>
      </c>
      <c r="AB27" s="18">
        <f t="shared" si="4"/>
        <v>0</v>
      </c>
      <c r="AC27" s="18">
        <f t="shared" si="4"/>
        <v>0</v>
      </c>
      <c r="AD27" s="18">
        <f t="shared" si="4"/>
        <v>0</v>
      </c>
      <c r="AE27" s="18">
        <f t="shared" si="4"/>
        <v>0</v>
      </c>
      <c r="AF27" s="18">
        <f t="shared" si="4"/>
        <v>0</v>
      </c>
      <c r="AG27" s="18">
        <f t="shared" si="4"/>
        <v>0</v>
      </c>
      <c r="AH27" s="18">
        <f t="shared" si="4"/>
        <v>0</v>
      </c>
    </row>
    <row r="28" spans="1:34" x14ac:dyDescent="0.25">
      <c r="B28" s="26" t="s">
        <v>55</v>
      </c>
      <c r="C28" s="20">
        <f>SUMIFS(Lançamentos!$F$5:$F$144,Lançamentos!$A$5:$A$144,'DFC - Diário e Mensal'!C$3,Lançamentos!$D$5:$D$144,'DFC - Diário e Mensal'!$B28)</f>
        <v>0</v>
      </c>
      <c r="D28" s="20">
        <f>SUMIFS(Lançamentos!$F$5:$F$144,Lançamentos!$A$5:$A$144,'DFC - Diário e Mensal'!D$3,Lançamentos!$D$5:$D$144,'DFC - Diário e Mensal'!$B28)</f>
        <v>0</v>
      </c>
      <c r="E28" s="20">
        <f>SUMIFS(Lançamentos!$F$5:$F$144,Lançamentos!$A$5:$A$144,'DFC - Diário e Mensal'!E$3,Lançamentos!$D$5:$D$144,'DFC - Diário e Mensal'!$B28)</f>
        <v>0</v>
      </c>
      <c r="F28" s="20">
        <f>SUMIFS(Lançamentos!$F$5:$F$144,Lançamentos!$A$5:$A$144,'DFC - Diário e Mensal'!F$3,Lançamentos!$D$5:$D$144,'DFC - Diário e Mensal'!$B28)</f>
        <v>0</v>
      </c>
      <c r="G28" s="20">
        <f>SUMIFS(Lançamentos!$F$5:$F$144,Lançamentos!$A$5:$A$144,'DFC - Diário e Mensal'!G$3,Lançamentos!$D$5:$D$144,'DFC - Diário e Mensal'!$B28)</f>
        <v>0</v>
      </c>
      <c r="H28" s="20">
        <f>SUMIFS(Lançamentos!$F$5:$F$144,Lançamentos!$A$5:$A$144,'DFC - Diário e Mensal'!H$3,Lançamentos!$D$5:$D$144,'DFC - Diário e Mensal'!$B28)</f>
        <v>0</v>
      </c>
      <c r="I28" s="20">
        <f>SUMIFS(Lançamentos!$F$5:$F$144,Lançamentos!$A$5:$A$144,'DFC - Diário e Mensal'!I$3,Lançamentos!$D$5:$D$144,'DFC - Diário e Mensal'!$B28)</f>
        <v>0</v>
      </c>
      <c r="J28" s="20">
        <f>SUMIFS(Lançamentos!$F$5:$F$144,Lançamentos!$A$5:$A$144,'DFC - Diário e Mensal'!J$3,Lançamentos!$D$5:$D$144,'DFC - Diário e Mensal'!$B28)</f>
        <v>0</v>
      </c>
      <c r="K28" s="20">
        <f>SUMIFS(Lançamentos!$F$5:$F$144,Lançamentos!$A$5:$A$144,'DFC - Diário e Mensal'!K$3,Lançamentos!$D$5:$D$144,'DFC - Diário e Mensal'!$B28)</f>
        <v>0</v>
      </c>
      <c r="L28" s="20">
        <f>SUMIFS(Lançamentos!$F$5:$F$144,Lançamentos!$A$5:$A$144,'DFC - Diário e Mensal'!L$3,Lançamentos!$D$5:$D$144,'DFC - Diário e Mensal'!$B28)</f>
        <v>0</v>
      </c>
      <c r="M28" s="20">
        <f>SUMIFS(Lançamentos!$F$5:$F$144,Lançamentos!$A$5:$A$144,'DFC - Diário e Mensal'!M$3,Lançamentos!$D$5:$D$144,'DFC - Diário e Mensal'!$B28)</f>
        <v>0</v>
      </c>
      <c r="N28" s="20">
        <f>SUMIFS(Lançamentos!$F$5:$F$144,Lançamentos!$A$5:$A$144,'DFC - Diário e Mensal'!N$3,Lançamentos!$D$5:$D$144,'DFC - Diário e Mensal'!$B28)</f>
        <v>0</v>
      </c>
      <c r="O28" s="20">
        <f>SUMIFS(Lançamentos!$F$5:$F$144,Lançamentos!$A$5:$A$144,'DFC - Diário e Mensal'!O$3,Lançamentos!$D$5:$D$144,'DFC - Diário e Mensal'!$B28)</f>
        <v>0</v>
      </c>
      <c r="P28" s="20">
        <f>SUMIFS(Lançamentos!$F$5:$F$144,Lançamentos!$A$5:$A$144,'DFC - Diário e Mensal'!P$3,Lançamentos!$D$5:$D$144,'DFC - Diário e Mensal'!$B28)</f>
        <v>0</v>
      </c>
      <c r="Q28" s="20">
        <f>SUMIFS(Lançamentos!$F$5:$F$144,Lançamentos!$A$5:$A$144,'DFC - Diário e Mensal'!Q$3,Lançamentos!$D$5:$D$144,'DFC - Diário e Mensal'!$B28)</f>
        <v>0</v>
      </c>
      <c r="R28" s="20">
        <f>SUMIFS(Lançamentos!$F$5:$F$144,Lançamentos!$A$5:$A$144,'DFC - Diário e Mensal'!R$3,Lançamentos!$D$5:$D$144,'DFC - Diário e Mensal'!$B28)</f>
        <v>0</v>
      </c>
      <c r="S28" s="20">
        <f>SUMIFS(Lançamentos!$F$5:$F$144,Lançamentos!$A$5:$A$144,'DFC - Diário e Mensal'!S$3,Lançamentos!$D$5:$D$144,'DFC - Diário e Mensal'!$B28)</f>
        <v>0</v>
      </c>
      <c r="T28" s="20">
        <f>SUMIFS(Lançamentos!$F$5:$F$144,Lançamentos!$A$5:$A$144,'DFC - Diário e Mensal'!T$3,Lançamentos!$D$5:$D$144,'DFC - Diário e Mensal'!$B28)</f>
        <v>0</v>
      </c>
      <c r="U28" s="20">
        <f>SUMIFS(Lançamentos!$F$5:$F$144,Lançamentos!$A$5:$A$144,'DFC - Diário e Mensal'!U$3,Lançamentos!$D$5:$D$144,'DFC - Diário e Mensal'!$B28)</f>
        <v>0</v>
      </c>
      <c r="V28" s="20">
        <f>SUMIFS(Lançamentos!$F$5:$F$144,Lançamentos!$A$5:$A$144,'DFC - Diário e Mensal'!V$3,Lançamentos!$D$5:$D$144,'DFC - Diário e Mensal'!$B28)</f>
        <v>0</v>
      </c>
      <c r="W28" s="20">
        <f>SUMIFS(Lançamentos!$F$5:$F$144,Lançamentos!$A$5:$A$144,'DFC - Diário e Mensal'!W$3,Lançamentos!$D$5:$D$144,'DFC - Diário e Mensal'!$B28)</f>
        <v>0</v>
      </c>
      <c r="X28" s="20">
        <f>SUMIFS(Lançamentos!$F$5:$F$144,Lançamentos!$A$5:$A$144,'DFC - Diário e Mensal'!X$3,Lançamentos!$D$5:$D$144,'DFC - Diário e Mensal'!$B28)</f>
        <v>0</v>
      </c>
      <c r="Y28" s="20">
        <f>SUMIFS(Lançamentos!$F$5:$F$144,Lançamentos!$A$5:$A$144,'DFC - Diário e Mensal'!Y$3,Lançamentos!$D$5:$D$144,'DFC - Diário e Mensal'!$B28)</f>
        <v>0</v>
      </c>
      <c r="Z28" s="20">
        <f>SUMIFS(Lançamentos!$F$5:$F$144,Lançamentos!$A$5:$A$144,'DFC - Diário e Mensal'!Z$3,Lançamentos!$D$5:$D$144,'DFC - Diário e Mensal'!$B28)</f>
        <v>0</v>
      </c>
      <c r="AA28" s="20">
        <f>SUMIFS(Lançamentos!$F$5:$F$144,Lançamentos!$A$5:$A$144,'DFC - Diário e Mensal'!AA$3,Lançamentos!$D$5:$D$144,'DFC - Diário e Mensal'!$B28)</f>
        <v>0</v>
      </c>
      <c r="AB28" s="20">
        <f>SUMIFS(Lançamentos!$F$5:$F$144,Lançamentos!$A$5:$A$144,'DFC - Diário e Mensal'!AB$3,Lançamentos!$D$5:$D$144,'DFC - Diário e Mensal'!$B28)</f>
        <v>0</v>
      </c>
      <c r="AC28" s="20">
        <f>SUMIFS(Lançamentos!$F$5:$F$144,Lançamentos!$A$5:$A$144,'DFC - Diário e Mensal'!AC$3,Lançamentos!$D$5:$D$144,'DFC - Diário e Mensal'!$B28)</f>
        <v>0</v>
      </c>
      <c r="AD28" s="20">
        <f>SUMIFS(Lançamentos!$F$5:$F$144,Lançamentos!$A$5:$A$144,'DFC - Diário e Mensal'!AD$3,Lançamentos!$D$5:$D$144,'DFC - Diário e Mensal'!$B28)</f>
        <v>0</v>
      </c>
      <c r="AE28" s="20">
        <f>SUMIFS(Lançamentos!$F$5:$F$144,Lançamentos!$A$5:$A$144,'DFC - Diário e Mensal'!AE$3,Lançamentos!$D$5:$D$144,'DFC - Diário e Mensal'!$B28)</f>
        <v>0</v>
      </c>
      <c r="AF28" s="20">
        <f>SUMIFS(Lançamentos!$F$5:$F$144,Lançamentos!$A$5:$A$144,'DFC - Diário e Mensal'!AF$3,Lançamentos!$D$5:$D$144,'DFC - Diário e Mensal'!$B28)</f>
        <v>0</v>
      </c>
      <c r="AG28" s="20">
        <f>SUMIFS(Lançamentos!$F$5:$F$144,Lançamentos!$A$5:$A$144,'DFC - Diário e Mensal'!AG$3,Lançamentos!$D$5:$D$144,'DFC - Diário e Mensal'!$B28)</f>
        <v>0</v>
      </c>
      <c r="AH28" s="21">
        <f>SUM(C28:AG28)</f>
        <v>0</v>
      </c>
    </row>
    <row r="29" spans="1:34" x14ac:dyDescent="0.25">
      <c r="B29" s="26" t="s">
        <v>57</v>
      </c>
      <c r="C29" s="20">
        <f>SUMIFS(Lançamentos!$F$5:$F$144,Lançamentos!$A$5:$A$144,'DFC - Diário e Mensal'!C$3,Lançamentos!$D$5:$D$144,'DFC - Diário e Mensal'!$B29)</f>
        <v>0</v>
      </c>
      <c r="D29" s="20">
        <f>SUMIFS(Lançamentos!$F$5:$F$144,Lançamentos!$A$5:$A$144,'DFC - Diário e Mensal'!D$3,Lançamentos!$D$5:$D$144,'DFC - Diário e Mensal'!$B29)</f>
        <v>0</v>
      </c>
      <c r="E29" s="20">
        <f>SUMIFS(Lançamentos!$F$5:$F$144,Lançamentos!$A$5:$A$144,'DFC - Diário e Mensal'!E$3,Lançamentos!$D$5:$D$144,'DFC - Diário e Mensal'!$B29)</f>
        <v>0</v>
      </c>
      <c r="F29" s="20">
        <f>SUMIFS(Lançamentos!$F$5:$F$144,Lançamentos!$A$5:$A$144,'DFC - Diário e Mensal'!F$3,Lançamentos!$D$5:$D$144,'DFC - Diário e Mensal'!$B29)</f>
        <v>0</v>
      </c>
      <c r="G29" s="20">
        <f>SUMIFS(Lançamentos!$F$5:$F$144,Lançamentos!$A$5:$A$144,'DFC - Diário e Mensal'!G$3,Lançamentos!$D$5:$D$144,'DFC - Diário e Mensal'!$B29)</f>
        <v>0</v>
      </c>
      <c r="H29" s="20">
        <f>SUMIFS(Lançamentos!$F$5:$F$144,Lançamentos!$A$5:$A$144,'DFC - Diário e Mensal'!H$3,Lançamentos!$D$5:$D$144,'DFC - Diário e Mensal'!$B29)</f>
        <v>0</v>
      </c>
      <c r="I29" s="20">
        <f>SUMIFS(Lançamentos!$F$5:$F$144,Lançamentos!$A$5:$A$144,'DFC - Diário e Mensal'!I$3,Lançamentos!$D$5:$D$144,'DFC - Diário e Mensal'!$B29)</f>
        <v>0</v>
      </c>
      <c r="J29" s="20">
        <f>SUMIFS(Lançamentos!$F$5:$F$144,Lançamentos!$A$5:$A$144,'DFC - Diário e Mensal'!J$3,Lançamentos!$D$5:$D$144,'DFC - Diário e Mensal'!$B29)</f>
        <v>0</v>
      </c>
      <c r="K29" s="20">
        <f>SUMIFS(Lançamentos!$F$5:$F$144,Lançamentos!$A$5:$A$144,'DFC - Diário e Mensal'!K$3,Lançamentos!$D$5:$D$144,'DFC - Diário e Mensal'!$B29)</f>
        <v>0</v>
      </c>
      <c r="L29" s="20">
        <f>SUMIFS(Lançamentos!$F$5:$F$144,Lançamentos!$A$5:$A$144,'DFC - Diário e Mensal'!L$3,Lançamentos!$D$5:$D$144,'DFC - Diário e Mensal'!$B29)</f>
        <v>0</v>
      </c>
      <c r="M29" s="20">
        <f>SUMIFS(Lançamentos!$F$5:$F$144,Lançamentos!$A$5:$A$144,'DFC - Diário e Mensal'!M$3,Lançamentos!$D$5:$D$144,'DFC - Diário e Mensal'!$B29)</f>
        <v>0</v>
      </c>
      <c r="N29" s="20">
        <f>SUMIFS(Lançamentos!$F$5:$F$144,Lançamentos!$A$5:$A$144,'DFC - Diário e Mensal'!N$3,Lançamentos!$D$5:$D$144,'DFC - Diário e Mensal'!$B29)</f>
        <v>0</v>
      </c>
      <c r="O29" s="20">
        <f>SUMIFS(Lançamentos!$F$5:$F$144,Lançamentos!$A$5:$A$144,'DFC - Diário e Mensal'!O$3,Lançamentos!$D$5:$D$144,'DFC - Diário e Mensal'!$B29)</f>
        <v>0</v>
      </c>
      <c r="P29" s="20">
        <f>SUMIFS(Lançamentos!$F$5:$F$144,Lançamentos!$A$5:$A$144,'DFC - Diário e Mensal'!P$3,Lançamentos!$D$5:$D$144,'DFC - Diário e Mensal'!$B29)</f>
        <v>0</v>
      </c>
      <c r="Q29" s="20">
        <f>SUMIFS(Lançamentos!$F$5:$F$144,Lançamentos!$A$5:$A$144,'DFC - Diário e Mensal'!Q$3,Lançamentos!$D$5:$D$144,'DFC - Diário e Mensal'!$B29)</f>
        <v>0</v>
      </c>
      <c r="R29" s="20">
        <f>SUMIFS(Lançamentos!$F$5:$F$144,Lançamentos!$A$5:$A$144,'DFC - Diário e Mensal'!R$3,Lançamentos!$D$5:$D$144,'DFC - Diário e Mensal'!$B29)</f>
        <v>0</v>
      </c>
      <c r="S29" s="20">
        <f>SUMIFS(Lançamentos!$F$5:$F$144,Lançamentos!$A$5:$A$144,'DFC - Diário e Mensal'!S$3,Lançamentos!$D$5:$D$144,'DFC - Diário e Mensal'!$B29)</f>
        <v>0</v>
      </c>
      <c r="T29" s="20">
        <f>SUMIFS(Lançamentos!$F$5:$F$144,Lançamentos!$A$5:$A$144,'DFC - Diário e Mensal'!T$3,Lançamentos!$D$5:$D$144,'DFC - Diário e Mensal'!$B29)</f>
        <v>0</v>
      </c>
      <c r="U29" s="20">
        <f>SUMIFS(Lançamentos!$F$5:$F$144,Lançamentos!$A$5:$A$144,'DFC - Diário e Mensal'!U$3,Lançamentos!$D$5:$D$144,'DFC - Diário e Mensal'!$B29)</f>
        <v>0</v>
      </c>
      <c r="V29" s="20">
        <f>SUMIFS(Lançamentos!$F$5:$F$144,Lançamentos!$A$5:$A$144,'DFC - Diário e Mensal'!V$3,Lançamentos!$D$5:$D$144,'DFC - Diário e Mensal'!$B29)</f>
        <v>0</v>
      </c>
      <c r="W29" s="20">
        <f>SUMIFS(Lançamentos!$F$5:$F$144,Lançamentos!$A$5:$A$144,'DFC - Diário e Mensal'!W$3,Lançamentos!$D$5:$D$144,'DFC - Diário e Mensal'!$B29)</f>
        <v>0</v>
      </c>
      <c r="X29" s="20">
        <f>SUMIFS(Lançamentos!$F$5:$F$144,Lançamentos!$A$5:$A$144,'DFC - Diário e Mensal'!X$3,Lançamentos!$D$5:$D$144,'DFC - Diário e Mensal'!$B29)</f>
        <v>0</v>
      </c>
      <c r="Y29" s="20">
        <f>SUMIFS(Lançamentos!$F$5:$F$144,Lançamentos!$A$5:$A$144,'DFC - Diário e Mensal'!Y$3,Lançamentos!$D$5:$D$144,'DFC - Diário e Mensal'!$B29)</f>
        <v>0</v>
      </c>
      <c r="Z29" s="20">
        <f>SUMIFS(Lançamentos!$F$5:$F$144,Lançamentos!$A$5:$A$144,'DFC - Diário e Mensal'!Z$3,Lançamentos!$D$5:$D$144,'DFC - Diário e Mensal'!$B29)</f>
        <v>0</v>
      </c>
      <c r="AA29" s="20">
        <f>SUMIFS(Lançamentos!$F$5:$F$144,Lançamentos!$A$5:$A$144,'DFC - Diário e Mensal'!AA$3,Lançamentos!$D$5:$D$144,'DFC - Diário e Mensal'!$B29)</f>
        <v>0</v>
      </c>
      <c r="AB29" s="20">
        <f>SUMIFS(Lançamentos!$F$5:$F$144,Lançamentos!$A$5:$A$144,'DFC - Diário e Mensal'!AB$3,Lançamentos!$D$5:$D$144,'DFC - Diário e Mensal'!$B29)</f>
        <v>0</v>
      </c>
      <c r="AC29" s="20">
        <f>SUMIFS(Lançamentos!$F$5:$F$144,Lançamentos!$A$5:$A$144,'DFC - Diário e Mensal'!AC$3,Lançamentos!$D$5:$D$144,'DFC - Diário e Mensal'!$B29)</f>
        <v>0</v>
      </c>
      <c r="AD29" s="20">
        <f>SUMIFS(Lançamentos!$F$5:$F$144,Lançamentos!$A$5:$A$144,'DFC - Diário e Mensal'!AD$3,Lançamentos!$D$5:$D$144,'DFC - Diário e Mensal'!$B29)</f>
        <v>0</v>
      </c>
      <c r="AE29" s="20">
        <f>SUMIFS(Lançamentos!$F$5:$F$144,Lançamentos!$A$5:$A$144,'DFC - Diário e Mensal'!AE$3,Lançamentos!$D$5:$D$144,'DFC - Diário e Mensal'!$B29)</f>
        <v>0</v>
      </c>
      <c r="AF29" s="20">
        <f>SUMIFS(Lançamentos!$F$5:$F$144,Lançamentos!$A$5:$A$144,'DFC - Diário e Mensal'!AF$3,Lançamentos!$D$5:$D$144,'DFC - Diário e Mensal'!$B29)</f>
        <v>0</v>
      </c>
      <c r="AG29" s="20">
        <f>SUMIFS(Lançamentos!$F$5:$F$144,Lançamentos!$A$5:$A$144,'DFC - Diário e Mensal'!AG$3,Lançamentos!$D$5:$D$144,'DFC - Diário e Mensal'!$B29)</f>
        <v>0</v>
      </c>
      <c r="AH29" s="21">
        <f>SUM(C29:AG29)</f>
        <v>0</v>
      </c>
    </row>
    <row r="30" spans="1:34" x14ac:dyDescent="0.25">
      <c r="B30" s="26" t="s">
        <v>59</v>
      </c>
      <c r="C30" s="20">
        <f>SUMIFS(Lançamentos!$F$5:$F$144,Lançamentos!$A$5:$A$144,'DFC - Diário e Mensal'!C$3,Lançamentos!$D$5:$D$144,'DFC - Diário e Mensal'!$B30)</f>
        <v>0</v>
      </c>
      <c r="D30" s="20">
        <f>SUMIFS(Lançamentos!$F$5:$F$144,Lançamentos!$A$5:$A$144,'DFC - Diário e Mensal'!D$3,Lançamentos!$D$5:$D$144,'DFC - Diário e Mensal'!$B30)</f>
        <v>0</v>
      </c>
      <c r="E30" s="20">
        <f>SUMIFS(Lançamentos!$F$5:$F$144,Lançamentos!$A$5:$A$144,'DFC - Diário e Mensal'!E$3,Lançamentos!$D$5:$D$144,'DFC - Diário e Mensal'!$B30)</f>
        <v>0</v>
      </c>
      <c r="F30" s="20">
        <f>SUMIFS(Lançamentos!$F$5:$F$144,Lançamentos!$A$5:$A$144,'DFC - Diário e Mensal'!F$3,Lançamentos!$D$5:$D$144,'DFC - Diário e Mensal'!$B30)</f>
        <v>0</v>
      </c>
      <c r="G30" s="20">
        <f>SUMIFS(Lançamentos!$F$5:$F$144,Lançamentos!$A$5:$A$144,'DFC - Diário e Mensal'!G$3,Lançamentos!$D$5:$D$144,'DFC - Diário e Mensal'!$B30)</f>
        <v>0</v>
      </c>
      <c r="H30" s="20">
        <f>SUMIFS(Lançamentos!$F$5:$F$144,Lançamentos!$A$5:$A$144,'DFC - Diário e Mensal'!H$3,Lançamentos!$D$5:$D$144,'DFC - Diário e Mensal'!$B30)</f>
        <v>0</v>
      </c>
      <c r="I30" s="20">
        <f>SUMIFS(Lançamentos!$F$5:$F$144,Lançamentos!$A$5:$A$144,'DFC - Diário e Mensal'!I$3,Lançamentos!$D$5:$D$144,'DFC - Diário e Mensal'!$B30)</f>
        <v>0</v>
      </c>
      <c r="J30" s="20">
        <f>SUMIFS(Lançamentos!$F$5:$F$144,Lançamentos!$A$5:$A$144,'DFC - Diário e Mensal'!J$3,Lançamentos!$D$5:$D$144,'DFC - Diário e Mensal'!$B30)</f>
        <v>0</v>
      </c>
      <c r="K30" s="20">
        <f>SUMIFS(Lançamentos!$F$5:$F$144,Lançamentos!$A$5:$A$144,'DFC - Diário e Mensal'!K$3,Lançamentos!$D$5:$D$144,'DFC - Diário e Mensal'!$B30)</f>
        <v>0</v>
      </c>
      <c r="L30" s="20">
        <f>SUMIFS(Lançamentos!$F$5:$F$144,Lançamentos!$A$5:$A$144,'DFC - Diário e Mensal'!L$3,Lançamentos!$D$5:$D$144,'DFC - Diário e Mensal'!$B30)</f>
        <v>0</v>
      </c>
      <c r="M30" s="20">
        <f>SUMIFS(Lançamentos!$F$5:$F$144,Lançamentos!$A$5:$A$144,'DFC - Diário e Mensal'!M$3,Lançamentos!$D$5:$D$144,'DFC - Diário e Mensal'!$B30)</f>
        <v>0</v>
      </c>
      <c r="N30" s="20">
        <f>SUMIFS(Lançamentos!$F$5:$F$144,Lançamentos!$A$5:$A$144,'DFC - Diário e Mensal'!N$3,Lançamentos!$D$5:$D$144,'DFC - Diário e Mensal'!$B30)</f>
        <v>0</v>
      </c>
      <c r="O30" s="20">
        <f>SUMIFS(Lançamentos!$F$5:$F$144,Lançamentos!$A$5:$A$144,'DFC - Diário e Mensal'!O$3,Lançamentos!$D$5:$D$144,'DFC - Diário e Mensal'!$B30)</f>
        <v>0</v>
      </c>
      <c r="P30" s="20">
        <f>SUMIFS(Lançamentos!$F$5:$F$144,Lançamentos!$A$5:$A$144,'DFC - Diário e Mensal'!P$3,Lançamentos!$D$5:$D$144,'DFC - Diário e Mensal'!$B30)</f>
        <v>0</v>
      </c>
      <c r="Q30" s="20">
        <f>SUMIFS(Lançamentos!$F$5:$F$144,Lançamentos!$A$5:$A$144,'DFC - Diário e Mensal'!Q$3,Lançamentos!$D$5:$D$144,'DFC - Diário e Mensal'!$B30)</f>
        <v>0</v>
      </c>
      <c r="R30" s="20">
        <f>SUMIFS(Lançamentos!$F$5:$F$144,Lançamentos!$A$5:$A$144,'DFC - Diário e Mensal'!R$3,Lançamentos!$D$5:$D$144,'DFC - Diário e Mensal'!$B30)</f>
        <v>0</v>
      </c>
      <c r="S30" s="20">
        <f>SUMIFS(Lançamentos!$F$5:$F$144,Lançamentos!$A$5:$A$144,'DFC - Diário e Mensal'!S$3,Lançamentos!$D$5:$D$144,'DFC - Diário e Mensal'!$B30)</f>
        <v>0</v>
      </c>
      <c r="T30" s="20">
        <f>SUMIFS(Lançamentos!$F$5:$F$144,Lançamentos!$A$5:$A$144,'DFC - Diário e Mensal'!T$3,Lançamentos!$D$5:$D$144,'DFC - Diário e Mensal'!$B30)</f>
        <v>0</v>
      </c>
      <c r="U30" s="20">
        <f>SUMIFS(Lançamentos!$F$5:$F$144,Lançamentos!$A$5:$A$144,'DFC - Diário e Mensal'!U$3,Lançamentos!$D$5:$D$144,'DFC - Diário e Mensal'!$B30)</f>
        <v>0</v>
      </c>
      <c r="V30" s="20">
        <f>SUMIFS(Lançamentos!$F$5:$F$144,Lançamentos!$A$5:$A$144,'DFC - Diário e Mensal'!V$3,Lançamentos!$D$5:$D$144,'DFC - Diário e Mensal'!$B30)</f>
        <v>0</v>
      </c>
      <c r="W30" s="20">
        <f>SUMIFS(Lançamentos!$F$5:$F$144,Lançamentos!$A$5:$A$144,'DFC - Diário e Mensal'!W$3,Lançamentos!$D$5:$D$144,'DFC - Diário e Mensal'!$B30)</f>
        <v>0</v>
      </c>
      <c r="X30" s="20">
        <f>SUMIFS(Lançamentos!$F$5:$F$144,Lançamentos!$A$5:$A$144,'DFC - Diário e Mensal'!X$3,Lançamentos!$D$5:$D$144,'DFC - Diário e Mensal'!$B30)</f>
        <v>0</v>
      </c>
      <c r="Y30" s="20">
        <f>SUMIFS(Lançamentos!$F$5:$F$144,Lançamentos!$A$5:$A$144,'DFC - Diário e Mensal'!Y$3,Lançamentos!$D$5:$D$144,'DFC - Diário e Mensal'!$B30)</f>
        <v>0</v>
      </c>
      <c r="Z30" s="20">
        <f>SUMIFS(Lançamentos!$F$5:$F$144,Lançamentos!$A$5:$A$144,'DFC - Diário e Mensal'!Z$3,Lançamentos!$D$5:$D$144,'DFC - Diário e Mensal'!$B30)</f>
        <v>0</v>
      </c>
      <c r="AA30" s="20">
        <f>SUMIFS(Lançamentos!$F$5:$F$144,Lançamentos!$A$5:$A$144,'DFC - Diário e Mensal'!AA$3,Lançamentos!$D$5:$D$144,'DFC - Diário e Mensal'!$B30)</f>
        <v>0</v>
      </c>
      <c r="AB30" s="20">
        <f>SUMIFS(Lançamentos!$F$5:$F$144,Lançamentos!$A$5:$A$144,'DFC - Diário e Mensal'!AB$3,Lançamentos!$D$5:$D$144,'DFC - Diário e Mensal'!$B30)</f>
        <v>0</v>
      </c>
      <c r="AC30" s="20">
        <f>SUMIFS(Lançamentos!$F$5:$F$144,Lançamentos!$A$5:$A$144,'DFC - Diário e Mensal'!AC$3,Lançamentos!$D$5:$D$144,'DFC - Diário e Mensal'!$B30)</f>
        <v>0</v>
      </c>
      <c r="AD30" s="20">
        <f>SUMIFS(Lançamentos!$F$5:$F$144,Lançamentos!$A$5:$A$144,'DFC - Diário e Mensal'!AD$3,Lançamentos!$D$5:$D$144,'DFC - Diário e Mensal'!$B30)</f>
        <v>0</v>
      </c>
      <c r="AE30" s="20">
        <f>SUMIFS(Lançamentos!$F$5:$F$144,Lançamentos!$A$5:$A$144,'DFC - Diário e Mensal'!AE$3,Lançamentos!$D$5:$D$144,'DFC - Diário e Mensal'!$B30)</f>
        <v>0</v>
      </c>
      <c r="AF30" s="20">
        <f>SUMIFS(Lançamentos!$F$5:$F$144,Lançamentos!$A$5:$A$144,'DFC - Diário e Mensal'!AF$3,Lançamentos!$D$5:$D$144,'DFC - Diário e Mensal'!$B30)</f>
        <v>0</v>
      </c>
      <c r="AG30" s="20">
        <f>SUMIFS(Lançamentos!$F$5:$F$144,Lançamentos!$A$5:$A$144,'DFC - Diário e Mensal'!AG$3,Lançamentos!$D$5:$D$144,'DFC - Diário e Mensal'!$B30)</f>
        <v>0</v>
      </c>
      <c r="AH30" s="21">
        <f>SUM(C30:AG30)</f>
        <v>0</v>
      </c>
    </row>
    <row r="32" spans="1:34" s="23" customFormat="1" x14ac:dyDescent="0.25">
      <c r="A32"/>
      <c r="B32" s="28" t="s">
        <v>84</v>
      </c>
      <c r="C32" s="22">
        <f>C27+C20+C10+C6</f>
        <v>0</v>
      </c>
      <c r="D32" s="22">
        <f>D27+D20+D10+D6</f>
        <v>0</v>
      </c>
      <c r="E32" s="22">
        <f>E27+E20+E10+E6</f>
        <v>0</v>
      </c>
      <c r="F32" s="22">
        <f>F27+F20+F10+F6</f>
        <v>0</v>
      </c>
      <c r="G32" s="22">
        <f>G27+G20+G10+G6</f>
        <v>0</v>
      </c>
      <c r="H32" s="22">
        <f>H27+H20+H10+H6</f>
        <v>0</v>
      </c>
      <c r="I32" s="22">
        <f>I27+I20+I10+I6</f>
        <v>0</v>
      </c>
      <c r="J32" s="22">
        <f>J27+J20+J10+J6</f>
        <v>0</v>
      </c>
      <c r="K32" s="22">
        <f>K27+K20+K10+K6</f>
        <v>0</v>
      </c>
      <c r="L32" s="22">
        <f>L27+L20+L10+L6</f>
        <v>0</v>
      </c>
      <c r="M32" s="22">
        <f>M27+M20+M10+M6</f>
        <v>0</v>
      </c>
      <c r="N32" s="22">
        <f>N27+N20+N10+N6</f>
        <v>0</v>
      </c>
      <c r="O32" s="22">
        <f>O27+O20+O10+O6</f>
        <v>0</v>
      </c>
      <c r="P32" s="22">
        <f>P27+P20+P10+P6</f>
        <v>0</v>
      </c>
      <c r="Q32" s="22">
        <f>Q27+Q20+Q10+Q6</f>
        <v>0</v>
      </c>
      <c r="R32" s="22">
        <f>R27+R20+R10+R6</f>
        <v>0</v>
      </c>
      <c r="S32" s="22">
        <f>S27+S20+S10+S6</f>
        <v>0</v>
      </c>
      <c r="T32" s="22">
        <f>T27+T20+T10+T6</f>
        <v>0</v>
      </c>
      <c r="U32" s="22">
        <f>U27+U20+U10+U6</f>
        <v>0</v>
      </c>
      <c r="V32" s="22">
        <f>V27+V20+V10+V6</f>
        <v>0</v>
      </c>
      <c r="W32" s="22">
        <f>W27+W20+W10+W6</f>
        <v>0</v>
      </c>
      <c r="X32" s="22">
        <f>X27+X20+X10+X6</f>
        <v>0</v>
      </c>
      <c r="Y32" s="22">
        <f>Y27+Y20+Y10+Y6</f>
        <v>0</v>
      </c>
      <c r="Z32" s="22">
        <f>Z27+Z20+Z10+Z6</f>
        <v>0</v>
      </c>
      <c r="AA32" s="22">
        <f>AA27+AA20+AA10+AA6</f>
        <v>0</v>
      </c>
      <c r="AB32" s="22">
        <f>AB27+AB20+AB10+AB6</f>
        <v>0</v>
      </c>
      <c r="AC32" s="22">
        <f>AC27+AC20+AC10+AC6</f>
        <v>0</v>
      </c>
      <c r="AD32" s="22">
        <f>AD27+AD20+AD10+AD6</f>
        <v>0</v>
      </c>
      <c r="AE32" s="22">
        <f>AE27+AE20+AE10+AE6</f>
        <v>0</v>
      </c>
      <c r="AF32" s="22">
        <f>AF27+AF20+AF10+AF6</f>
        <v>0</v>
      </c>
      <c r="AG32" s="22">
        <f>AG27+AG20+AG10+AG6</f>
        <v>0</v>
      </c>
      <c r="AH32" s="22">
        <f>AH27+AH20+AH10+AH6</f>
        <v>0</v>
      </c>
    </row>
    <row r="34" spans="1:34" s="23" customFormat="1" x14ac:dyDescent="0.25">
      <c r="A34"/>
      <c r="B34" s="28" t="s">
        <v>85</v>
      </c>
      <c r="C34" s="22">
        <f t="shared" ref="C34:AH34" si="5">SUM(C35:C37)</f>
        <v>0</v>
      </c>
      <c r="D34" s="22">
        <f t="shared" si="5"/>
        <v>0</v>
      </c>
      <c r="E34" s="22">
        <f t="shared" si="5"/>
        <v>0</v>
      </c>
      <c r="F34" s="22">
        <f t="shared" si="5"/>
        <v>0</v>
      </c>
      <c r="G34" s="22">
        <f t="shared" si="5"/>
        <v>0</v>
      </c>
      <c r="H34" s="22">
        <f t="shared" si="5"/>
        <v>0</v>
      </c>
      <c r="I34" s="22">
        <f t="shared" si="5"/>
        <v>0</v>
      </c>
      <c r="J34" s="22">
        <f t="shared" si="5"/>
        <v>0</v>
      </c>
      <c r="K34" s="22">
        <f t="shared" si="5"/>
        <v>0</v>
      </c>
      <c r="L34" s="22">
        <f t="shared" si="5"/>
        <v>0</v>
      </c>
      <c r="M34" s="22">
        <f t="shared" si="5"/>
        <v>0</v>
      </c>
      <c r="N34" s="22">
        <f t="shared" si="5"/>
        <v>0</v>
      </c>
      <c r="O34" s="22">
        <f t="shared" si="5"/>
        <v>0</v>
      </c>
      <c r="P34" s="22">
        <f t="shared" si="5"/>
        <v>0</v>
      </c>
      <c r="Q34" s="22">
        <f t="shared" si="5"/>
        <v>0</v>
      </c>
      <c r="R34" s="22">
        <f t="shared" si="5"/>
        <v>0</v>
      </c>
      <c r="S34" s="22">
        <f t="shared" si="5"/>
        <v>0</v>
      </c>
      <c r="T34" s="22">
        <f t="shared" si="5"/>
        <v>0</v>
      </c>
      <c r="U34" s="22">
        <f t="shared" si="5"/>
        <v>0</v>
      </c>
      <c r="V34" s="22">
        <f t="shared" si="5"/>
        <v>0</v>
      </c>
      <c r="W34" s="22">
        <f t="shared" si="5"/>
        <v>0</v>
      </c>
      <c r="X34" s="22">
        <f t="shared" si="5"/>
        <v>0</v>
      </c>
      <c r="Y34" s="22">
        <f t="shared" si="5"/>
        <v>0</v>
      </c>
      <c r="Z34" s="22">
        <f t="shared" si="5"/>
        <v>0</v>
      </c>
      <c r="AA34" s="22">
        <f t="shared" si="5"/>
        <v>0</v>
      </c>
      <c r="AB34" s="22">
        <f t="shared" si="5"/>
        <v>0</v>
      </c>
      <c r="AC34" s="22">
        <f t="shared" si="5"/>
        <v>0</v>
      </c>
      <c r="AD34" s="22">
        <f t="shared" si="5"/>
        <v>0</v>
      </c>
      <c r="AE34" s="22">
        <f t="shared" si="5"/>
        <v>0</v>
      </c>
      <c r="AF34" s="22">
        <f t="shared" si="5"/>
        <v>0</v>
      </c>
      <c r="AG34" s="22">
        <f t="shared" si="5"/>
        <v>0</v>
      </c>
      <c r="AH34" s="22">
        <f t="shared" si="5"/>
        <v>0</v>
      </c>
    </row>
    <row r="35" spans="1:34" x14ac:dyDescent="0.25">
      <c r="B35" s="26" t="s">
        <v>71</v>
      </c>
      <c r="C35" s="20">
        <f>SUMIFS(Lançamentos!$G$5:$G$144,Lançamentos!$A$5:$A$144,'DFC - Diário e Mensal'!C$3,Lançamentos!$D$5:$D$144,'DFC - Diário e Mensal'!$B35)</f>
        <v>0</v>
      </c>
      <c r="D35" s="20">
        <f>SUMIFS(Lançamentos!$G$5:$G$144,Lançamentos!$A$5:$A$144,'DFC - Diário e Mensal'!D$3,Lançamentos!$D$5:$D$144,'DFC - Diário e Mensal'!$B35)</f>
        <v>0</v>
      </c>
      <c r="E35" s="20">
        <f>SUMIFS(Lançamentos!$G$5:$G$144,Lançamentos!$A$5:$A$144,'DFC - Diário e Mensal'!E$3,Lançamentos!$D$5:$D$144,'DFC - Diário e Mensal'!$B35)</f>
        <v>0</v>
      </c>
      <c r="F35" s="20">
        <f>SUMIFS(Lançamentos!$G$5:$G$144,Lançamentos!$A$5:$A$144,'DFC - Diário e Mensal'!F$3,Lançamentos!$D$5:$D$144,'DFC - Diário e Mensal'!$B35)</f>
        <v>0</v>
      </c>
      <c r="G35" s="20">
        <f>SUMIFS(Lançamentos!$G$5:$G$144,Lançamentos!$A$5:$A$144,'DFC - Diário e Mensal'!G$3,Lançamentos!$D$5:$D$144,'DFC - Diário e Mensal'!$B35)</f>
        <v>0</v>
      </c>
      <c r="H35" s="20">
        <f>SUMIFS(Lançamentos!$G$5:$G$144,Lançamentos!$A$5:$A$144,'DFC - Diário e Mensal'!H$3,Lançamentos!$D$5:$D$144,'DFC - Diário e Mensal'!$B35)</f>
        <v>0</v>
      </c>
      <c r="I35" s="20">
        <f>SUMIFS(Lançamentos!$G$5:$G$144,Lançamentos!$A$5:$A$144,'DFC - Diário e Mensal'!I$3,Lançamentos!$D$5:$D$144,'DFC - Diário e Mensal'!$B35)</f>
        <v>0</v>
      </c>
      <c r="J35" s="20">
        <f>SUMIFS(Lançamentos!$G$5:$G$144,Lançamentos!$A$5:$A$144,'DFC - Diário e Mensal'!J$3,Lançamentos!$D$5:$D$144,'DFC - Diário e Mensal'!$B35)</f>
        <v>0</v>
      </c>
      <c r="K35" s="20">
        <f>SUMIFS(Lançamentos!$G$5:$G$144,Lançamentos!$A$5:$A$144,'DFC - Diário e Mensal'!K$3,Lançamentos!$D$5:$D$144,'DFC - Diário e Mensal'!$B35)</f>
        <v>0</v>
      </c>
      <c r="L35" s="20">
        <f>SUMIFS(Lançamentos!$G$5:$G$144,Lançamentos!$A$5:$A$144,'DFC - Diário e Mensal'!L$3,Lançamentos!$D$5:$D$144,'DFC - Diário e Mensal'!$B35)</f>
        <v>0</v>
      </c>
      <c r="M35" s="20">
        <f>SUMIFS(Lançamentos!$G$5:$G$144,Lançamentos!$A$5:$A$144,'DFC - Diário e Mensal'!M$3,Lançamentos!$D$5:$D$144,'DFC - Diário e Mensal'!$B35)</f>
        <v>0</v>
      </c>
      <c r="N35" s="20">
        <f>SUMIFS(Lançamentos!$G$5:$G$144,Lançamentos!$A$5:$A$144,'DFC - Diário e Mensal'!N$3,Lançamentos!$D$5:$D$144,'DFC - Diário e Mensal'!$B35)</f>
        <v>0</v>
      </c>
      <c r="O35" s="20">
        <f>SUMIFS(Lançamentos!$G$5:$G$144,Lançamentos!$A$5:$A$144,'DFC - Diário e Mensal'!O$3,Lançamentos!$D$5:$D$144,'DFC - Diário e Mensal'!$B35)</f>
        <v>0</v>
      </c>
      <c r="P35" s="20">
        <f>SUMIFS(Lançamentos!$G$5:$G$144,Lançamentos!$A$5:$A$144,'DFC - Diário e Mensal'!P$3,Lançamentos!$D$5:$D$144,'DFC - Diário e Mensal'!$B35)</f>
        <v>0</v>
      </c>
      <c r="Q35" s="20">
        <f>SUMIFS(Lançamentos!$G$5:$G$144,Lançamentos!$A$5:$A$144,'DFC - Diário e Mensal'!Q$3,Lançamentos!$D$5:$D$144,'DFC - Diário e Mensal'!$B35)</f>
        <v>0</v>
      </c>
      <c r="R35" s="20">
        <f>SUMIFS(Lançamentos!$G$5:$G$144,Lançamentos!$A$5:$A$144,'DFC - Diário e Mensal'!R$3,Lançamentos!$D$5:$D$144,'DFC - Diário e Mensal'!$B35)</f>
        <v>0</v>
      </c>
      <c r="S35" s="20">
        <f>SUMIFS(Lançamentos!$G$5:$G$144,Lançamentos!$A$5:$A$144,'DFC - Diário e Mensal'!S$3,Lançamentos!$D$5:$D$144,'DFC - Diário e Mensal'!$B35)</f>
        <v>0</v>
      </c>
      <c r="T35" s="20">
        <f>SUMIFS(Lançamentos!$G$5:$G$144,Lançamentos!$A$5:$A$144,'DFC - Diário e Mensal'!T$3,Lançamentos!$D$5:$D$144,'DFC - Diário e Mensal'!$B35)</f>
        <v>0</v>
      </c>
      <c r="U35" s="20">
        <f>SUMIFS(Lançamentos!$G$5:$G$144,Lançamentos!$A$5:$A$144,'DFC - Diário e Mensal'!U$3,Lançamentos!$D$5:$D$144,'DFC - Diário e Mensal'!$B35)</f>
        <v>0</v>
      </c>
      <c r="V35" s="20">
        <f>SUMIFS(Lançamentos!$G$5:$G$144,Lançamentos!$A$5:$A$144,'DFC - Diário e Mensal'!V$3,Lançamentos!$D$5:$D$144,'DFC - Diário e Mensal'!$B35)</f>
        <v>0</v>
      </c>
      <c r="W35" s="20">
        <f>SUMIFS(Lançamentos!$G$5:$G$144,Lançamentos!$A$5:$A$144,'DFC - Diário e Mensal'!W$3,Lançamentos!$D$5:$D$144,'DFC - Diário e Mensal'!$B35)</f>
        <v>0</v>
      </c>
      <c r="X35" s="20">
        <f>SUMIFS(Lançamentos!$G$5:$G$144,Lançamentos!$A$5:$A$144,'DFC - Diário e Mensal'!X$3,Lançamentos!$D$5:$D$144,'DFC - Diário e Mensal'!$B35)</f>
        <v>0</v>
      </c>
      <c r="Y35" s="20">
        <f>SUMIFS(Lançamentos!$G$5:$G$144,Lançamentos!$A$5:$A$144,'DFC - Diário e Mensal'!Y$3,Lançamentos!$D$5:$D$144,'DFC - Diário e Mensal'!$B35)</f>
        <v>0</v>
      </c>
      <c r="Z35" s="20">
        <f>SUMIFS(Lançamentos!$G$5:$G$144,Lançamentos!$A$5:$A$144,'DFC - Diário e Mensal'!Z$3,Lançamentos!$D$5:$D$144,'DFC - Diário e Mensal'!$B35)</f>
        <v>0</v>
      </c>
      <c r="AA35" s="20">
        <f>SUMIFS(Lançamentos!$G$5:$G$144,Lançamentos!$A$5:$A$144,'DFC - Diário e Mensal'!AA$3,Lançamentos!$D$5:$D$144,'DFC - Diário e Mensal'!$B35)</f>
        <v>0</v>
      </c>
      <c r="AB35" s="20">
        <f>SUMIFS(Lançamentos!$G$5:$G$144,Lançamentos!$A$5:$A$144,'DFC - Diário e Mensal'!AB$3,Lançamentos!$D$5:$D$144,'DFC - Diário e Mensal'!$B35)</f>
        <v>0</v>
      </c>
      <c r="AC35" s="20">
        <f>SUMIFS(Lançamentos!$G$5:$G$144,Lançamentos!$A$5:$A$144,'DFC - Diário e Mensal'!AC$3,Lançamentos!$D$5:$D$144,'DFC - Diário e Mensal'!$B35)</f>
        <v>0</v>
      </c>
      <c r="AD35" s="20">
        <f>SUMIFS(Lançamentos!$G$5:$G$144,Lançamentos!$A$5:$A$144,'DFC - Diário e Mensal'!AD$3,Lançamentos!$D$5:$D$144,'DFC - Diário e Mensal'!$B35)</f>
        <v>0</v>
      </c>
      <c r="AE35" s="20">
        <f>SUMIFS(Lançamentos!$G$5:$G$144,Lançamentos!$A$5:$A$144,'DFC - Diário e Mensal'!AE$3,Lançamentos!$D$5:$D$144,'DFC - Diário e Mensal'!$B35)</f>
        <v>0</v>
      </c>
      <c r="AF35" s="20">
        <f>SUMIFS(Lançamentos!$G$5:$G$144,Lançamentos!$A$5:$A$144,'DFC - Diário e Mensal'!AF$3,Lançamentos!$D$5:$D$144,'DFC - Diário e Mensal'!$B35)</f>
        <v>0</v>
      </c>
      <c r="AG35" s="20">
        <f>SUMIFS(Lançamentos!$G$5:$G$144,Lançamentos!$A$5:$A$144,'DFC - Diário e Mensal'!AG$3,Lançamentos!$D$5:$D$144,'DFC - Diário e Mensal'!$B35)</f>
        <v>0</v>
      </c>
      <c r="AH35" s="21">
        <f>SUM(C35:AG35)</f>
        <v>0</v>
      </c>
    </row>
    <row r="36" spans="1:34" x14ac:dyDescent="0.25">
      <c r="B36" s="26" t="s">
        <v>73</v>
      </c>
      <c r="C36" s="20">
        <f>SUMIFS(Lançamentos!$G$5:$G$144,Lançamentos!$A$5:$A$144,'DFC - Diário e Mensal'!C$3,Lançamentos!$D$5:$D$144,'DFC - Diário e Mensal'!$B36)</f>
        <v>0</v>
      </c>
      <c r="D36" s="20">
        <f>SUMIFS(Lançamentos!$G$5:$G$144,Lançamentos!$A$5:$A$144,'DFC - Diário e Mensal'!D$3,Lançamentos!$D$5:$D$144,'DFC - Diário e Mensal'!$B36)</f>
        <v>0</v>
      </c>
      <c r="E36" s="20">
        <f>SUMIFS(Lançamentos!$G$5:$G$144,Lançamentos!$A$5:$A$144,'DFC - Diário e Mensal'!E$3,Lançamentos!$D$5:$D$144,'DFC - Diário e Mensal'!$B36)</f>
        <v>0</v>
      </c>
      <c r="F36" s="20">
        <f>SUMIFS(Lançamentos!$G$5:$G$144,Lançamentos!$A$5:$A$144,'DFC - Diário e Mensal'!F$3,Lançamentos!$D$5:$D$144,'DFC - Diário e Mensal'!$B36)</f>
        <v>0</v>
      </c>
      <c r="G36" s="20">
        <f>SUMIFS(Lançamentos!$G$5:$G$144,Lançamentos!$A$5:$A$144,'DFC - Diário e Mensal'!G$3,Lançamentos!$D$5:$D$144,'DFC - Diário e Mensal'!$B36)</f>
        <v>0</v>
      </c>
      <c r="H36" s="20">
        <f>SUMIFS(Lançamentos!$G$5:$G$144,Lançamentos!$A$5:$A$144,'DFC - Diário e Mensal'!H$3,Lançamentos!$D$5:$D$144,'DFC - Diário e Mensal'!$B36)</f>
        <v>0</v>
      </c>
      <c r="I36" s="20">
        <f>SUMIFS(Lançamentos!$G$5:$G$144,Lançamentos!$A$5:$A$144,'DFC - Diário e Mensal'!I$3,Lançamentos!$D$5:$D$144,'DFC - Diário e Mensal'!$B36)</f>
        <v>0</v>
      </c>
      <c r="J36" s="20">
        <f>SUMIFS(Lançamentos!$G$5:$G$144,Lançamentos!$A$5:$A$144,'DFC - Diário e Mensal'!J$3,Lançamentos!$D$5:$D$144,'DFC - Diário e Mensal'!$B36)</f>
        <v>0</v>
      </c>
      <c r="K36" s="20">
        <f>SUMIFS(Lançamentos!$G$5:$G$144,Lançamentos!$A$5:$A$144,'DFC - Diário e Mensal'!K$3,Lançamentos!$D$5:$D$144,'DFC - Diário e Mensal'!$B36)</f>
        <v>0</v>
      </c>
      <c r="L36" s="20">
        <f>SUMIFS(Lançamentos!$G$5:$G$144,Lançamentos!$A$5:$A$144,'DFC - Diário e Mensal'!L$3,Lançamentos!$D$5:$D$144,'DFC - Diário e Mensal'!$B36)</f>
        <v>0</v>
      </c>
      <c r="M36" s="20">
        <f>SUMIFS(Lançamentos!$G$5:$G$144,Lançamentos!$A$5:$A$144,'DFC - Diário e Mensal'!M$3,Lançamentos!$D$5:$D$144,'DFC - Diário e Mensal'!$B36)</f>
        <v>0</v>
      </c>
      <c r="N36" s="20">
        <f>SUMIFS(Lançamentos!$G$5:$G$144,Lançamentos!$A$5:$A$144,'DFC - Diário e Mensal'!N$3,Lançamentos!$D$5:$D$144,'DFC - Diário e Mensal'!$B36)</f>
        <v>0</v>
      </c>
      <c r="O36" s="20">
        <f>SUMIFS(Lançamentos!$G$5:$G$144,Lançamentos!$A$5:$A$144,'DFC - Diário e Mensal'!O$3,Lançamentos!$D$5:$D$144,'DFC - Diário e Mensal'!$B36)</f>
        <v>0</v>
      </c>
      <c r="P36" s="20">
        <f>SUMIFS(Lançamentos!$G$5:$G$144,Lançamentos!$A$5:$A$144,'DFC - Diário e Mensal'!P$3,Lançamentos!$D$5:$D$144,'DFC - Diário e Mensal'!$B36)</f>
        <v>0</v>
      </c>
      <c r="Q36" s="20">
        <f>SUMIFS(Lançamentos!$G$5:$G$144,Lançamentos!$A$5:$A$144,'DFC - Diário e Mensal'!Q$3,Lançamentos!$D$5:$D$144,'DFC - Diário e Mensal'!$B36)</f>
        <v>0</v>
      </c>
      <c r="R36" s="20">
        <f>SUMIFS(Lançamentos!$G$5:$G$144,Lançamentos!$A$5:$A$144,'DFC - Diário e Mensal'!R$3,Lançamentos!$D$5:$D$144,'DFC - Diário e Mensal'!$B36)</f>
        <v>0</v>
      </c>
      <c r="S36" s="20">
        <f>SUMIFS(Lançamentos!$G$5:$G$144,Lançamentos!$A$5:$A$144,'DFC - Diário e Mensal'!S$3,Lançamentos!$D$5:$D$144,'DFC - Diário e Mensal'!$B36)</f>
        <v>0</v>
      </c>
      <c r="T36" s="20">
        <f>SUMIFS(Lançamentos!$G$5:$G$144,Lançamentos!$A$5:$A$144,'DFC - Diário e Mensal'!T$3,Lançamentos!$D$5:$D$144,'DFC - Diário e Mensal'!$B36)</f>
        <v>0</v>
      </c>
      <c r="U36" s="20">
        <f>SUMIFS(Lançamentos!$G$5:$G$144,Lançamentos!$A$5:$A$144,'DFC - Diário e Mensal'!U$3,Lançamentos!$D$5:$D$144,'DFC - Diário e Mensal'!$B36)</f>
        <v>0</v>
      </c>
      <c r="V36" s="20">
        <f>SUMIFS(Lançamentos!$G$5:$G$144,Lançamentos!$A$5:$A$144,'DFC - Diário e Mensal'!V$3,Lançamentos!$D$5:$D$144,'DFC - Diário e Mensal'!$B36)</f>
        <v>0</v>
      </c>
      <c r="W36" s="20">
        <f>SUMIFS(Lançamentos!$G$5:$G$144,Lançamentos!$A$5:$A$144,'DFC - Diário e Mensal'!W$3,Lançamentos!$D$5:$D$144,'DFC - Diário e Mensal'!$B36)</f>
        <v>0</v>
      </c>
      <c r="X36" s="20">
        <f>SUMIFS(Lançamentos!$G$5:$G$144,Lançamentos!$A$5:$A$144,'DFC - Diário e Mensal'!X$3,Lançamentos!$D$5:$D$144,'DFC - Diário e Mensal'!$B36)</f>
        <v>0</v>
      </c>
      <c r="Y36" s="20">
        <f>SUMIFS(Lançamentos!$G$5:$G$144,Lançamentos!$A$5:$A$144,'DFC - Diário e Mensal'!Y$3,Lançamentos!$D$5:$D$144,'DFC - Diário e Mensal'!$B36)</f>
        <v>0</v>
      </c>
      <c r="Z36" s="20">
        <f>SUMIFS(Lançamentos!$G$5:$G$144,Lançamentos!$A$5:$A$144,'DFC - Diário e Mensal'!Z$3,Lançamentos!$D$5:$D$144,'DFC - Diário e Mensal'!$B36)</f>
        <v>0</v>
      </c>
      <c r="AA36" s="20">
        <f>SUMIFS(Lançamentos!$G$5:$G$144,Lançamentos!$A$5:$A$144,'DFC - Diário e Mensal'!AA$3,Lançamentos!$D$5:$D$144,'DFC - Diário e Mensal'!$B36)</f>
        <v>0</v>
      </c>
      <c r="AB36" s="20">
        <f>SUMIFS(Lançamentos!$G$5:$G$144,Lançamentos!$A$5:$A$144,'DFC - Diário e Mensal'!AB$3,Lançamentos!$D$5:$D$144,'DFC - Diário e Mensal'!$B36)</f>
        <v>0</v>
      </c>
      <c r="AC36" s="20">
        <f>SUMIFS(Lançamentos!$G$5:$G$144,Lançamentos!$A$5:$A$144,'DFC - Diário e Mensal'!AC$3,Lançamentos!$D$5:$D$144,'DFC - Diário e Mensal'!$B36)</f>
        <v>0</v>
      </c>
      <c r="AD36" s="20">
        <f>SUMIFS(Lançamentos!$G$5:$G$144,Lançamentos!$A$5:$A$144,'DFC - Diário e Mensal'!AD$3,Lançamentos!$D$5:$D$144,'DFC - Diário e Mensal'!$B36)</f>
        <v>0</v>
      </c>
      <c r="AE36" s="20">
        <f>SUMIFS(Lançamentos!$G$5:$G$144,Lançamentos!$A$5:$A$144,'DFC - Diário e Mensal'!AE$3,Lançamentos!$D$5:$D$144,'DFC - Diário e Mensal'!$B36)</f>
        <v>0</v>
      </c>
      <c r="AF36" s="20">
        <f>SUMIFS(Lançamentos!$G$5:$G$144,Lançamentos!$A$5:$A$144,'DFC - Diário e Mensal'!AF$3,Lançamentos!$D$5:$D$144,'DFC - Diário e Mensal'!$B36)</f>
        <v>0</v>
      </c>
      <c r="AG36" s="20">
        <f>SUMIFS(Lançamentos!$G$5:$G$144,Lançamentos!$A$5:$A$144,'DFC - Diário e Mensal'!AG$3,Lançamentos!$D$5:$D$144,'DFC - Diário e Mensal'!$B36)</f>
        <v>0</v>
      </c>
      <c r="AH36" s="21">
        <f>SUM(C36:AG36)</f>
        <v>0</v>
      </c>
    </row>
    <row r="37" spans="1:34" x14ac:dyDescent="0.25">
      <c r="B37" s="26" t="s">
        <v>75</v>
      </c>
      <c r="C37" s="20">
        <f>SUMIFS(Lançamentos!$G$5:$G$144,Lançamentos!$A$5:$A$144,'DFC - Diário e Mensal'!C$3,Lançamentos!$D$5:$D$144,'DFC - Diário e Mensal'!$B37)</f>
        <v>0</v>
      </c>
      <c r="D37" s="20">
        <f>SUMIFS(Lançamentos!$G$5:$G$144,Lançamentos!$A$5:$A$144,'DFC - Diário e Mensal'!D$3,Lançamentos!$D$5:$D$144,'DFC - Diário e Mensal'!$B37)</f>
        <v>0</v>
      </c>
      <c r="E37" s="20">
        <f>SUMIFS(Lançamentos!$G$5:$G$144,Lançamentos!$A$5:$A$144,'DFC - Diário e Mensal'!E$3,Lançamentos!$D$5:$D$144,'DFC - Diário e Mensal'!$B37)</f>
        <v>0</v>
      </c>
      <c r="F37" s="20">
        <f>SUMIFS(Lançamentos!$G$5:$G$144,Lançamentos!$A$5:$A$144,'DFC - Diário e Mensal'!F$3,Lançamentos!$D$5:$D$144,'DFC - Diário e Mensal'!$B37)</f>
        <v>0</v>
      </c>
      <c r="G37" s="20">
        <f>SUMIFS(Lançamentos!$G$5:$G$144,Lançamentos!$A$5:$A$144,'DFC - Diário e Mensal'!G$3,Lançamentos!$D$5:$D$144,'DFC - Diário e Mensal'!$B37)</f>
        <v>0</v>
      </c>
      <c r="H37" s="20">
        <f>SUMIFS(Lançamentos!$G$5:$G$144,Lançamentos!$A$5:$A$144,'DFC - Diário e Mensal'!H$3,Lançamentos!$D$5:$D$144,'DFC - Diário e Mensal'!$B37)</f>
        <v>0</v>
      </c>
      <c r="I37" s="20">
        <f>SUMIFS(Lançamentos!$G$5:$G$144,Lançamentos!$A$5:$A$144,'DFC - Diário e Mensal'!I$3,Lançamentos!$D$5:$D$144,'DFC - Diário e Mensal'!$B37)</f>
        <v>0</v>
      </c>
      <c r="J37" s="20">
        <f>SUMIFS(Lançamentos!$G$5:$G$144,Lançamentos!$A$5:$A$144,'DFC - Diário e Mensal'!J$3,Lançamentos!$D$5:$D$144,'DFC - Diário e Mensal'!$B37)</f>
        <v>0</v>
      </c>
      <c r="K37" s="20">
        <f>SUMIFS(Lançamentos!$G$5:$G$144,Lançamentos!$A$5:$A$144,'DFC - Diário e Mensal'!K$3,Lançamentos!$D$5:$D$144,'DFC - Diário e Mensal'!$B37)</f>
        <v>0</v>
      </c>
      <c r="L37" s="20">
        <f>SUMIFS(Lançamentos!$G$5:$G$144,Lançamentos!$A$5:$A$144,'DFC - Diário e Mensal'!L$3,Lançamentos!$D$5:$D$144,'DFC - Diário e Mensal'!$B37)</f>
        <v>0</v>
      </c>
      <c r="M37" s="20">
        <f>SUMIFS(Lançamentos!$G$5:$G$144,Lançamentos!$A$5:$A$144,'DFC - Diário e Mensal'!M$3,Lançamentos!$D$5:$D$144,'DFC - Diário e Mensal'!$B37)</f>
        <v>0</v>
      </c>
      <c r="N37" s="20">
        <f>SUMIFS(Lançamentos!$G$5:$G$144,Lançamentos!$A$5:$A$144,'DFC - Diário e Mensal'!N$3,Lançamentos!$D$5:$D$144,'DFC - Diário e Mensal'!$B37)</f>
        <v>0</v>
      </c>
      <c r="O37" s="20">
        <f>SUMIFS(Lançamentos!$G$5:$G$144,Lançamentos!$A$5:$A$144,'DFC - Diário e Mensal'!O$3,Lançamentos!$D$5:$D$144,'DFC - Diário e Mensal'!$B37)</f>
        <v>0</v>
      </c>
      <c r="P37" s="20">
        <f>SUMIFS(Lançamentos!$G$5:$G$144,Lançamentos!$A$5:$A$144,'DFC - Diário e Mensal'!P$3,Lançamentos!$D$5:$D$144,'DFC - Diário e Mensal'!$B37)</f>
        <v>0</v>
      </c>
      <c r="Q37" s="20">
        <f>SUMIFS(Lançamentos!$G$5:$G$144,Lançamentos!$A$5:$A$144,'DFC - Diário e Mensal'!Q$3,Lançamentos!$D$5:$D$144,'DFC - Diário e Mensal'!$B37)</f>
        <v>0</v>
      </c>
      <c r="R37" s="20">
        <f>SUMIFS(Lançamentos!$G$5:$G$144,Lançamentos!$A$5:$A$144,'DFC - Diário e Mensal'!R$3,Lançamentos!$D$5:$D$144,'DFC - Diário e Mensal'!$B37)</f>
        <v>0</v>
      </c>
      <c r="S37" s="20">
        <f>SUMIFS(Lançamentos!$G$5:$G$144,Lançamentos!$A$5:$A$144,'DFC - Diário e Mensal'!S$3,Lançamentos!$D$5:$D$144,'DFC - Diário e Mensal'!$B37)</f>
        <v>0</v>
      </c>
      <c r="T37" s="20">
        <f>SUMIFS(Lançamentos!$G$5:$G$144,Lançamentos!$A$5:$A$144,'DFC - Diário e Mensal'!T$3,Lançamentos!$D$5:$D$144,'DFC - Diário e Mensal'!$B37)</f>
        <v>0</v>
      </c>
      <c r="U37" s="20">
        <f>SUMIFS(Lançamentos!$G$5:$G$144,Lançamentos!$A$5:$A$144,'DFC - Diário e Mensal'!U$3,Lançamentos!$D$5:$D$144,'DFC - Diário e Mensal'!$B37)</f>
        <v>0</v>
      </c>
      <c r="V37" s="20">
        <f>SUMIFS(Lançamentos!$G$5:$G$144,Lançamentos!$A$5:$A$144,'DFC - Diário e Mensal'!V$3,Lançamentos!$D$5:$D$144,'DFC - Diário e Mensal'!$B37)</f>
        <v>0</v>
      </c>
      <c r="W37" s="20">
        <f>SUMIFS(Lançamentos!$G$5:$G$144,Lançamentos!$A$5:$A$144,'DFC - Diário e Mensal'!W$3,Lançamentos!$D$5:$D$144,'DFC - Diário e Mensal'!$B37)</f>
        <v>0</v>
      </c>
      <c r="X37" s="20">
        <f>SUMIFS(Lançamentos!$G$5:$G$144,Lançamentos!$A$5:$A$144,'DFC - Diário e Mensal'!X$3,Lançamentos!$D$5:$D$144,'DFC - Diário e Mensal'!$B37)</f>
        <v>0</v>
      </c>
      <c r="Y37" s="20">
        <f>SUMIFS(Lançamentos!$G$5:$G$144,Lançamentos!$A$5:$A$144,'DFC - Diário e Mensal'!Y$3,Lançamentos!$D$5:$D$144,'DFC - Diário e Mensal'!$B37)</f>
        <v>0</v>
      </c>
      <c r="Z37" s="20">
        <f>SUMIFS(Lançamentos!$G$5:$G$144,Lançamentos!$A$5:$A$144,'DFC - Diário e Mensal'!Z$3,Lançamentos!$D$5:$D$144,'DFC - Diário e Mensal'!$B37)</f>
        <v>0</v>
      </c>
      <c r="AA37" s="20">
        <f>SUMIFS(Lançamentos!$G$5:$G$144,Lançamentos!$A$5:$A$144,'DFC - Diário e Mensal'!AA$3,Lançamentos!$D$5:$D$144,'DFC - Diário e Mensal'!$B37)</f>
        <v>0</v>
      </c>
      <c r="AB37" s="20">
        <f>SUMIFS(Lançamentos!$G$5:$G$144,Lançamentos!$A$5:$A$144,'DFC - Diário e Mensal'!AB$3,Lançamentos!$D$5:$D$144,'DFC - Diário e Mensal'!$B37)</f>
        <v>0</v>
      </c>
      <c r="AC37" s="20">
        <f>SUMIFS(Lançamentos!$G$5:$G$144,Lançamentos!$A$5:$A$144,'DFC - Diário e Mensal'!AC$3,Lançamentos!$D$5:$D$144,'DFC - Diário e Mensal'!$B37)</f>
        <v>0</v>
      </c>
      <c r="AD37" s="20">
        <f>SUMIFS(Lançamentos!$G$5:$G$144,Lançamentos!$A$5:$A$144,'DFC - Diário e Mensal'!AD$3,Lançamentos!$D$5:$D$144,'DFC - Diário e Mensal'!$B37)</f>
        <v>0</v>
      </c>
      <c r="AE37" s="20">
        <f>SUMIFS(Lançamentos!$G$5:$G$144,Lançamentos!$A$5:$A$144,'DFC - Diário e Mensal'!AE$3,Lançamentos!$D$5:$D$144,'DFC - Diário e Mensal'!$B37)</f>
        <v>0</v>
      </c>
      <c r="AF37" s="20">
        <f>SUMIFS(Lançamentos!$G$5:$G$144,Lançamentos!$A$5:$A$144,'DFC - Diário e Mensal'!AF$3,Lançamentos!$D$5:$D$144,'DFC - Diário e Mensal'!$B37)</f>
        <v>0</v>
      </c>
      <c r="AG37" s="20">
        <f>SUMIFS(Lançamentos!$G$5:$G$144,Lançamentos!$A$5:$A$144,'DFC - Diário e Mensal'!AG$3,Lançamentos!$D$5:$D$144,'DFC - Diário e Mensal'!$B37)</f>
        <v>0</v>
      </c>
      <c r="AH37" s="21">
        <f>SUM(C37:AG37)</f>
        <v>0</v>
      </c>
    </row>
    <row r="39" spans="1:34" x14ac:dyDescent="0.25">
      <c r="B39" s="24" t="s">
        <v>86</v>
      </c>
      <c r="C39" s="17">
        <f>C32+C34+C4</f>
        <v>0</v>
      </c>
      <c r="D39" s="17">
        <f>D32+D34+D4</f>
        <v>0</v>
      </c>
      <c r="E39" s="17">
        <f>E32+E34+E4</f>
        <v>0</v>
      </c>
      <c r="F39" s="17">
        <f>F32+F34+F4</f>
        <v>0</v>
      </c>
      <c r="G39" s="17">
        <f>G32+G34+G4</f>
        <v>0</v>
      </c>
      <c r="H39" s="17">
        <f>H32+H34+H4</f>
        <v>0</v>
      </c>
      <c r="I39" s="17">
        <f>I32+I34+I4</f>
        <v>0</v>
      </c>
      <c r="J39" s="17">
        <f>J32+J34+J4</f>
        <v>0</v>
      </c>
      <c r="K39" s="17">
        <f>K32+K34+K4</f>
        <v>0</v>
      </c>
      <c r="L39" s="17">
        <f>L32+L34+L4</f>
        <v>0</v>
      </c>
      <c r="M39" s="17">
        <f>M32+M34+M4</f>
        <v>0</v>
      </c>
      <c r="N39" s="17">
        <f>N32+N34+N4</f>
        <v>0</v>
      </c>
      <c r="O39" s="17">
        <f>O32+O34+O4</f>
        <v>0</v>
      </c>
      <c r="P39" s="17">
        <f>P32+P34+P4</f>
        <v>0</v>
      </c>
      <c r="Q39" s="17">
        <f>Q32+Q34+Q4</f>
        <v>0</v>
      </c>
      <c r="R39" s="17">
        <f>R32+R34+R4</f>
        <v>0</v>
      </c>
      <c r="S39" s="17">
        <f>S32+S34+S4</f>
        <v>0</v>
      </c>
      <c r="T39" s="17">
        <f>T32+T34+T4</f>
        <v>0</v>
      </c>
      <c r="U39" s="17">
        <f>U32+U34+U4</f>
        <v>0</v>
      </c>
      <c r="V39" s="17">
        <f>V32+V34+V4</f>
        <v>0</v>
      </c>
      <c r="W39" s="17">
        <f>W32+W34+W4</f>
        <v>0</v>
      </c>
      <c r="X39" s="17">
        <f>X32+X34+X4</f>
        <v>0</v>
      </c>
      <c r="Y39" s="17">
        <f>Y32+Y34+Y4</f>
        <v>0</v>
      </c>
      <c r="Z39" s="17">
        <f>Z32+Z34+Z4</f>
        <v>0</v>
      </c>
      <c r="AA39" s="17">
        <f>AA32+AA34+AA4</f>
        <v>0</v>
      </c>
      <c r="AB39" s="17">
        <f>AB32+AB34+AB4</f>
        <v>0</v>
      </c>
      <c r="AC39" s="17">
        <f>AC32+AC34+AC4</f>
        <v>0</v>
      </c>
      <c r="AD39" s="17">
        <f>AD32+AD34+AD4</f>
        <v>0</v>
      </c>
      <c r="AE39" s="17">
        <f>AE32+AE34+AE4</f>
        <v>0</v>
      </c>
      <c r="AF39" s="17">
        <f>AF32+AF34+AF4</f>
        <v>0</v>
      </c>
      <c r="AG39" s="17">
        <f>AG32+AG34+AG4</f>
        <v>0</v>
      </c>
      <c r="AH39" s="17">
        <f>AH32+AH34+AH4</f>
        <v>0</v>
      </c>
    </row>
  </sheetData>
  <mergeCells count="1">
    <mergeCell ref="B1:B2"/>
  </mergeCells>
  <pageMargins left="0.25" right="0.25" top="0.75" bottom="0.75" header="0.3" footer="0.3"/>
  <pageSetup paperSize="8" fitToWidth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Menu</vt:lpstr>
      <vt:lpstr>de-para</vt:lpstr>
      <vt:lpstr>Instruções</vt:lpstr>
      <vt:lpstr>Lançamentos</vt:lpstr>
      <vt:lpstr>DFC - Diário e Mensal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Barbara March</cp:lastModifiedBy>
  <cp:revision>0</cp:revision>
  <cp:lastPrinted>2026-07-30T12:20:07Z</cp:lastPrinted>
  <dcterms:created xsi:type="dcterms:W3CDTF">2026-07-30T11:31:36Z</dcterms:created>
  <dcterms:modified xsi:type="dcterms:W3CDTF">2026-07-30T12:42:43Z</dcterms:modified>
  <dc:language>en-US</dc:language>
</cp:coreProperties>
</file>